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2010\職員共有フォルダ\032生活文化部\01まちづくり協働課\01地域まちづくりG\★地域まちづくり協議会\03　地域まちづくり交付金関係\R3年度\人口データ\3.10.1（交付金用）\"/>
    </mc:Choice>
  </mc:AlternateContent>
  <bookViews>
    <workbookView xWindow="0" yWindow="0" windowWidth="20730" windowHeight="9090"/>
  </bookViews>
  <sheets>
    <sheet name="R○.○.○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K20" i="1" l="1"/>
  <c r="G11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O5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E27" i="1"/>
  <c r="N27" i="1"/>
  <c r="J27" i="1"/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5" i="1"/>
  <c r="P27" i="1"/>
  <c r="L27" i="1"/>
  <c r="H27" i="1"/>
  <c r="F27" i="1"/>
  <c r="C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7" i="1" l="1"/>
  <c r="I27" i="1"/>
  <c r="K27" i="1"/>
  <c r="G27" i="1"/>
  <c r="O27" i="1"/>
</calcChain>
</file>

<file path=xl/sharedStrings.xml><?xml version="1.0" encoding="utf-8"?>
<sst xmlns="http://schemas.openxmlformats.org/spreadsheetml/2006/main" count="43" uniqueCount="39">
  <si>
    <t>生活文化部まちづくり協働課地域まちづくりG作成</t>
    <phoneticPr fontId="2"/>
  </si>
  <si>
    <t>人口・世帯数</t>
    <rPh sb="0" eb="2">
      <t>ジンコウ</t>
    </rPh>
    <rPh sb="3" eb="6">
      <t>セタイスウ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</si>
  <si>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</si>
  <si>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</si>
  <si>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総人口</t>
    <rPh sb="0" eb="3">
      <t>ソウジンコウ</t>
    </rPh>
    <phoneticPr fontId="2"/>
  </si>
  <si>
    <t>増加率</t>
    <rPh sb="0" eb="2">
      <t>ゾウカ</t>
    </rPh>
    <rPh sb="2" eb="3">
      <t>リツ</t>
    </rPh>
    <phoneticPr fontId="2"/>
  </si>
  <si>
    <t>65歳以上</t>
    <rPh sb="2" eb="3">
      <t>サイ</t>
    </rPh>
    <rPh sb="3" eb="5">
      <t>イジョウ</t>
    </rPh>
    <phoneticPr fontId="2"/>
  </si>
  <si>
    <t>14歳以下</t>
    <rPh sb="2" eb="3">
      <t>サイ</t>
    </rPh>
    <rPh sb="3" eb="5">
      <t>イカ</t>
    </rPh>
    <phoneticPr fontId="2"/>
  </si>
  <si>
    <t>地区名</t>
    <rPh sb="0" eb="3">
      <t>チクメイ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</si>
  <si>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</si>
  <si>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</si>
  <si>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65歳以上／総人口</t>
    <rPh sb="2" eb="3">
      <t>サイ</t>
    </rPh>
    <rPh sb="3" eb="5">
      <t>イジョウ</t>
    </rPh>
    <rPh sb="6" eb="9">
      <t>ソウジンコウ</t>
    </rPh>
    <phoneticPr fontId="2"/>
  </si>
  <si>
    <t>14歳以下／総人口</t>
    <rPh sb="2" eb="3">
      <t>サイ</t>
    </rPh>
    <rPh sb="3" eb="5">
      <t>イカ</t>
    </rPh>
    <rPh sb="6" eb="9">
      <t>ソウジンコウ</t>
    </rPh>
    <phoneticPr fontId="2"/>
  </si>
  <si>
    <t>昼生地区</t>
    <rPh sb="0" eb="1">
      <t>ヒル</t>
    </rPh>
    <rPh sb="1" eb="2">
      <t>オ</t>
    </rPh>
    <rPh sb="2" eb="4">
      <t>チク</t>
    </rPh>
    <phoneticPr fontId="2"/>
  </si>
  <si>
    <t>井田川地区南</t>
    <rPh sb="0" eb="2">
      <t>イダ</t>
    </rPh>
    <rPh sb="2" eb="3">
      <t>ガワ</t>
    </rPh>
    <rPh sb="3" eb="5">
      <t>チク</t>
    </rPh>
    <rPh sb="5" eb="6">
      <t>ミナミ</t>
    </rPh>
    <phoneticPr fontId="2"/>
  </si>
  <si>
    <t>井田川地区北</t>
    <rPh sb="0" eb="2">
      <t>イダ</t>
    </rPh>
    <rPh sb="2" eb="3">
      <t>ガワ</t>
    </rPh>
    <rPh sb="3" eb="5">
      <t>チク</t>
    </rPh>
    <rPh sb="5" eb="6">
      <t>キタ</t>
    </rPh>
    <phoneticPr fontId="2"/>
  </si>
  <si>
    <t>川崎地区</t>
    <rPh sb="0" eb="2">
      <t>カワサキ</t>
    </rPh>
    <rPh sb="2" eb="4">
      <t>チク</t>
    </rPh>
    <phoneticPr fontId="2"/>
  </si>
  <si>
    <t>野登地区</t>
    <rPh sb="0" eb="1">
      <t>ノ</t>
    </rPh>
    <rPh sb="1" eb="2">
      <t>ノボリ</t>
    </rPh>
    <rPh sb="2" eb="4">
      <t>チク</t>
    </rPh>
    <phoneticPr fontId="2"/>
  </si>
  <si>
    <t>白川地区</t>
    <rPh sb="0" eb="2">
      <t>シラカワ</t>
    </rPh>
    <rPh sb="2" eb="4">
      <t>チク</t>
    </rPh>
    <phoneticPr fontId="2"/>
  </si>
  <si>
    <t>神辺地区</t>
    <rPh sb="0" eb="2">
      <t>カンベ</t>
    </rPh>
    <rPh sb="2" eb="4">
      <t>チク</t>
    </rPh>
    <phoneticPr fontId="2"/>
  </si>
  <si>
    <t>野村地区</t>
    <rPh sb="0" eb="2">
      <t>ノムラ</t>
    </rPh>
    <rPh sb="2" eb="4">
      <t>チク</t>
    </rPh>
    <phoneticPr fontId="2"/>
  </si>
  <si>
    <t>城東地区</t>
    <rPh sb="0" eb="1">
      <t>ジョウ</t>
    </rPh>
    <rPh sb="1" eb="2">
      <t>ヒガシ</t>
    </rPh>
    <rPh sb="2" eb="4">
      <t>チク</t>
    </rPh>
    <phoneticPr fontId="2"/>
  </si>
  <si>
    <t>城西地区</t>
    <rPh sb="0" eb="1">
      <t>シロ</t>
    </rPh>
    <rPh sb="1" eb="2">
      <t>ニシ</t>
    </rPh>
    <rPh sb="2" eb="4">
      <t>チク</t>
    </rPh>
    <phoneticPr fontId="2"/>
  </si>
  <si>
    <t>城北地区</t>
    <rPh sb="0" eb="1">
      <t>シロ</t>
    </rPh>
    <rPh sb="1" eb="2">
      <t>キタ</t>
    </rPh>
    <rPh sb="2" eb="4">
      <t>チク</t>
    </rPh>
    <phoneticPr fontId="2"/>
  </si>
  <si>
    <t>御幸地区</t>
    <rPh sb="0" eb="2">
      <t>ミユキ</t>
    </rPh>
    <rPh sb="2" eb="4">
      <t>チク</t>
    </rPh>
    <phoneticPr fontId="2"/>
  </si>
  <si>
    <t>本町地区</t>
    <rPh sb="0" eb="2">
      <t>ホンマチ</t>
    </rPh>
    <rPh sb="2" eb="4">
      <t>チク</t>
    </rPh>
    <phoneticPr fontId="2"/>
  </si>
  <si>
    <t>北東地区</t>
    <rPh sb="0" eb="1">
      <t>キタ</t>
    </rPh>
    <rPh sb="1" eb="2">
      <t>ヒガシ</t>
    </rPh>
    <rPh sb="2" eb="4">
      <t>チク</t>
    </rPh>
    <phoneticPr fontId="2"/>
  </si>
  <si>
    <t>東部地区</t>
    <rPh sb="0" eb="2">
      <t>トウブ</t>
    </rPh>
    <rPh sb="2" eb="4">
      <t>チク</t>
    </rPh>
    <phoneticPr fontId="2"/>
  </si>
  <si>
    <t>天神・和賀地区</t>
    <rPh sb="0" eb="2">
      <t>テンジン</t>
    </rPh>
    <rPh sb="3" eb="5">
      <t>ワガ</t>
    </rPh>
    <rPh sb="5" eb="7">
      <t>チク</t>
    </rPh>
    <phoneticPr fontId="2"/>
  </si>
  <si>
    <t>南部地区</t>
    <rPh sb="0" eb="2">
      <t>ナンブ</t>
    </rPh>
    <rPh sb="2" eb="4">
      <t>チク</t>
    </rPh>
    <phoneticPr fontId="2"/>
  </si>
  <si>
    <t>関宿</t>
    <rPh sb="0" eb="1">
      <t>セキ</t>
    </rPh>
    <rPh sb="1" eb="2">
      <t>ジュク</t>
    </rPh>
    <phoneticPr fontId="2"/>
  </si>
  <si>
    <t>関北部地区</t>
    <rPh sb="0" eb="1">
      <t>セキ</t>
    </rPh>
    <rPh sb="1" eb="3">
      <t>ホクブ</t>
    </rPh>
    <rPh sb="3" eb="5">
      <t>チク</t>
    </rPh>
    <phoneticPr fontId="2"/>
  </si>
  <si>
    <t>関南部地区</t>
    <rPh sb="0" eb="1">
      <t>セキ</t>
    </rPh>
    <rPh sb="1" eb="3">
      <t>ナンブ</t>
    </rPh>
    <rPh sb="3" eb="5">
      <t>チク</t>
    </rPh>
    <phoneticPr fontId="2"/>
  </si>
  <si>
    <t>加太地区</t>
    <rPh sb="0" eb="2">
      <t>カブト</t>
    </rPh>
    <rPh sb="2" eb="4">
      <t>チク</t>
    </rPh>
    <phoneticPr fontId="2"/>
  </si>
  <si>
    <t>坂下地区</t>
    <rPh sb="0" eb="2">
      <t>サカシタ</t>
    </rPh>
    <rPh sb="2" eb="4">
      <t>チク</t>
    </rPh>
    <phoneticPr fontId="2"/>
  </si>
  <si>
    <t>合計</t>
    <rPh sb="0" eb="2">
      <t>ゴウケイ</t>
    </rPh>
    <phoneticPr fontId="2"/>
  </si>
  <si>
    <t>同年4月
時点総人口</t>
    <rPh sb="0" eb="1">
      <t>ドウ</t>
    </rPh>
    <rPh sb="1" eb="2">
      <t>ネン</t>
    </rPh>
    <rPh sb="3" eb="4">
      <t>ガツ</t>
    </rPh>
    <rPh sb="5" eb="7">
      <t>ジテン</t>
    </rPh>
    <rPh sb="7" eb="10">
      <t>ソウジンコウ</t>
    </rPh>
    <phoneticPr fontId="2"/>
  </si>
  <si>
    <t>地区別人口・世帯数データ(令和３年１０月１日）</t>
    <rPh sb="0" eb="2">
      <t>チク</t>
    </rPh>
    <rPh sb="2" eb="3">
      <t>ベツ</t>
    </rPh>
    <rPh sb="3" eb="5">
      <t>ジンコウ</t>
    </rPh>
    <rPh sb="6" eb="9">
      <t>セタイスウ</t>
    </rPh>
    <rPh sb="13" eb="14">
      <t>レイ</t>
    </rPh>
    <rPh sb="14" eb="15">
      <t>ワ</t>
    </rPh>
    <rPh sb="16" eb="17">
      <t>ネン</t>
    </rPh>
    <rPh sb="19" eb="20">
      <t>ガツ</t>
    </rPh>
    <rPh sb="21" eb="22">
      <t>ニチ</t>
    </rPh>
    <phoneticPr fontId="2"/>
  </si>
  <si>
    <t>作成日：令和３年１０月１３日</t>
    <rPh sb="4" eb="5">
      <t>レイ</t>
    </rPh>
    <rPh sb="5" eb="6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</si>
</sst>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人&quot;"/>
    <numFmt numFmtId="177" formatCode="0.0%"/>
    <numFmt numFmtId="178" formatCode="##0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177" fontId="7" fillId="0" borderId="16" xfId="0" applyNumberFormat="1" applyFont="1" applyBorder="1" applyAlignment="1">
      <alignment horizontal="center" vertical="center" shrinkToFit="1"/>
    </xf>
    <xf numFmtId="38" fontId="7" fillId="0" borderId="16" xfId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77" fontId="7" fillId="0" borderId="15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38" fontId="7" fillId="0" borderId="21" xfId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177" fontId="7" fillId="0" borderId="21" xfId="0" applyNumberFormat="1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38" fontId="7" fillId="2" borderId="5" xfId="1" applyFont="1" applyFill="1" applyBorder="1" applyAlignment="1">
      <alignment horizontal="center" vertical="center" wrapText="1" shrinkToFit="1"/>
    </xf>
    <xf numFmtId="38" fontId="7" fillId="2" borderId="9" xfId="1" applyFont="1" applyFill="1" applyBorder="1" applyAlignment="1">
      <alignment horizontal="center" vertical="center" shrinkToFit="1"/>
    </xf>
    <xf numFmtId="38" fontId="7" fillId="2" borderId="12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right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12700</xdr:rowOff>
    </xdr:from>
    <xdr:to>
      <xdr:col>2</xdr:col>
      <xdr:colOff>9525</xdr:colOff>
      <xdr:row>4</xdr:row>
      <xdr:rowOff>19050</xdr:rowOff>
    </xdr:to>
    <xdr:cxnSp macro="">
      <xdr:nvCxnSpPr>
        <xdr:cNvPr id="2" name="直線コネクタ 1"/>
        <xdr:cNvCxnSpPr/>
      </xdr:nvCxnSpPr>
      <xdr:spPr>
        <a:xfrm>
          <a:off x="0" y="327025"/>
          <a:ext cx="176212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60" zoomScaleNormal="60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P1" sqref="P1"/>
    </sheetView>
  </sheetViews>
  <sheetFormatPr defaultColWidth="9" defaultRowHeight="13.5" x14ac:dyDescent="0.15"/>
  <cols>
    <col min="1" max="1" width="5.125" style="1" customWidth="1"/>
    <col min="2" max="2" width="15.75" style="1" customWidth="1"/>
    <col min="3" max="8" width="14.875" style="1" customWidth="1"/>
    <col min="9" max="10" width="12.75" style="1" customWidth="1"/>
    <col min="11" max="12" width="14.875" style="1" customWidth="1"/>
    <col min="13" max="14" width="12.75" style="1" customWidth="1"/>
    <col min="15" max="15" width="14.875" style="1" customWidth="1"/>
    <col min="16" max="16" width="12.625" style="33" customWidth="1"/>
    <col min="17" max="16384" width="9" style="1"/>
  </cols>
  <sheetData>
    <row r="1" spans="1:16" ht="24.75" customHeight="1" x14ac:dyDescent="0.15">
      <c r="B1" s="2" t="s">
        <v>37</v>
      </c>
      <c r="C1" s="3"/>
      <c r="D1" s="3"/>
      <c r="E1" s="3"/>
      <c r="F1" s="3"/>
      <c r="G1" s="3"/>
      <c r="H1" s="3"/>
      <c r="I1" s="4"/>
      <c r="J1" s="5"/>
      <c r="K1" s="3"/>
      <c r="M1" s="6" t="s">
        <v>0</v>
      </c>
      <c r="N1" s="7"/>
      <c r="O1" s="7"/>
      <c r="P1" s="8" t="s">
        <v>38</v>
      </c>
    </row>
    <row r="2" spans="1:16" s="9" customFormat="1" ht="17.25" x14ac:dyDescent="0.15">
      <c r="A2" s="53" t="s">
        <v>1</v>
      </c>
      <c r="B2" s="54"/>
      <c r="C2" s="36" t="s">
        <v>2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 t="s">
        <v>3</v>
      </c>
    </row>
    <row r="3" spans="1:16" s="9" customFormat="1" ht="13.5" customHeight="1" x14ac:dyDescent="0.15">
      <c r="A3" s="40"/>
      <c r="B3" s="41"/>
      <c r="C3" s="42" t="s">
        <v>4</v>
      </c>
      <c r="D3" s="43"/>
      <c r="E3" s="44"/>
      <c r="F3" s="45" t="s">
        <v>36</v>
      </c>
      <c r="G3" s="47" t="s">
        <v>5</v>
      </c>
      <c r="H3" s="42" t="s">
        <v>6</v>
      </c>
      <c r="I3" s="43"/>
      <c r="J3" s="43"/>
      <c r="K3" s="44"/>
      <c r="L3" s="42" t="s">
        <v>7</v>
      </c>
      <c r="M3" s="43"/>
      <c r="N3" s="43"/>
      <c r="O3" s="44"/>
      <c r="P3" s="38"/>
    </row>
    <row r="4" spans="1:16" s="9" customFormat="1" ht="17.25" x14ac:dyDescent="0.15">
      <c r="A4" s="49" t="s">
        <v>8</v>
      </c>
      <c r="B4" s="50"/>
      <c r="C4" s="10"/>
      <c r="D4" s="11" t="s">
        <v>9</v>
      </c>
      <c r="E4" s="11" t="s">
        <v>10</v>
      </c>
      <c r="F4" s="46"/>
      <c r="G4" s="48"/>
      <c r="H4" s="12"/>
      <c r="I4" s="11" t="s">
        <v>9</v>
      </c>
      <c r="J4" s="11" t="s">
        <v>10</v>
      </c>
      <c r="K4" s="11" t="s">
        <v>11</v>
      </c>
      <c r="L4" s="12"/>
      <c r="M4" s="11" t="s">
        <v>9</v>
      </c>
      <c r="N4" s="11" t="s">
        <v>10</v>
      </c>
      <c r="O4" s="11" t="s">
        <v>12</v>
      </c>
      <c r="P4" s="39"/>
    </row>
    <row r="5" spans="1:16" s="9" customFormat="1" ht="31.5" customHeight="1" x14ac:dyDescent="0.15">
      <c r="A5" s="51" t="s">
        <v>13</v>
      </c>
      <c r="B5" s="51"/>
      <c r="C5" s="13">
        <v>1507</v>
      </c>
      <c r="D5" s="14">
        <f t="shared" ref="D5:D26" si="0">C5-E5</f>
        <v>750</v>
      </c>
      <c r="E5" s="14">
        <v>757</v>
      </c>
      <c r="F5" s="13">
        <v>1535</v>
      </c>
      <c r="G5" s="15">
        <f t="shared" ref="G5:G27" si="1">(C5-F5)/F5</f>
        <v>-1.8241042345276872E-2</v>
      </c>
      <c r="H5" s="14">
        <v>580</v>
      </c>
      <c r="I5" s="14">
        <f t="shared" ref="I5:I26" si="2">H5-J5</f>
        <v>255</v>
      </c>
      <c r="J5" s="14">
        <v>325</v>
      </c>
      <c r="K5" s="35">
        <f>H5/C5</f>
        <v>0.38487060384870603</v>
      </c>
      <c r="L5" s="14">
        <v>122</v>
      </c>
      <c r="M5" s="14">
        <f t="shared" ref="M5:M26" si="3">L5-N5</f>
        <v>59</v>
      </c>
      <c r="N5" s="14">
        <v>63</v>
      </c>
      <c r="O5" s="15">
        <f>L5/C5</f>
        <v>8.0955540809555401E-2</v>
      </c>
      <c r="P5" s="16">
        <v>666</v>
      </c>
    </row>
    <row r="6" spans="1:16" s="9" customFormat="1" ht="31.5" customHeight="1" x14ac:dyDescent="0.15">
      <c r="A6" s="52" t="s">
        <v>14</v>
      </c>
      <c r="B6" s="52"/>
      <c r="C6" s="17">
        <v>4989</v>
      </c>
      <c r="D6" s="18">
        <f t="shared" si="0"/>
        <v>2515</v>
      </c>
      <c r="E6" s="18">
        <v>2474</v>
      </c>
      <c r="F6" s="17">
        <v>5012</v>
      </c>
      <c r="G6" s="19">
        <f t="shared" si="1"/>
        <v>-4.5889864325618515E-3</v>
      </c>
      <c r="H6" s="18">
        <v>1173</v>
      </c>
      <c r="I6" s="18">
        <f t="shared" si="2"/>
        <v>525</v>
      </c>
      <c r="J6" s="18">
        <v>648</v>
      </c>
      <c r="K6" s="19">
        <f t="shared" ref="K6:K26" si="4">H6/C6</f>
        <v>0.23511725796752855</v>
      </c>
      <c r="L6" s="18">
        <v>826</v>
      </c>
      <c r="M6" s="18">
        <f t="shared" si="3"/>
        <v>424</v>
      </c>
      <c r="N6" s="18">
        <v>402</v>
      </c>
      <c r="O6" s="19">
        <f t="shared" ref="O6:O26" si="5">L6/C6</f>
        <v>0.16556424133092804</v>
      </c>
      <c r="P6" s="20">
        <v>2199</v>
      </c>
    </row>
    <row r="7" spans="1:16" s="9" customFormat="1" ht="31.5" customHeight="1" x14ac:dyDescent="0.15">
      <c r="A7" s="52" t="s">
        <v>15</v>
      </c>
      <c r="B7" s="52"/>
      <c r="C7" s="17">
        <v>7826</v>
      </c>
      <c r="D7" s="18">
        <f t="shared" si="0"/>
        <v>3948</v>
      </c>
      <c r="E7" s="18">
        <v>3878</v>
      </c>
      <c r="F7" s="17">
        <v>7794</v>
      </c>
      <c r="G7" s="19">
        <f t="shared" si="1"/>
        <v>4.1057223505260457E-3</v>
      </c>
      <c r="H7" s="18">
        <v>1690</v>
      </c>
      <c r="I7" s="18">
        <f t="shared" si="2"/>
        <v>822</v>
      </c>
      <c r="J7" s="18">
        <v>868</v>
      </c>
      <c r="K7" s="19">
        <f t="shared" si="4"/>
        <v>0.2159468438538206</v>
      </c>
      <c r="L7" s="18">
        <v>1309</v>
      </c>
      <c r="M7" s="18">
        <f t="shared" si="3"/>
        <v>676</v>
      </c>
      <c r="N7" s="18">
        <v>633</v>
      </c>
      <c r="O7" s="19">
        <f t="shared" si="5"/>
        <v>0.167262969588551</v>
      </c>
      <c r="P7" s="20">
        <v>2959</v>
      </c>
    </row>
    <row r="8" spans="1:16" s="9" customFormat="1" ht="31.5" customHeight="1" x14ac:dyDescent="0.15">
      <c r="A8" s="52" t="s">
        <v>16</v>
      </c>
      <c r="B8" s="52"/>
      <c r="C8" s="17">
        <v>6782</v>
      </c>
      <c r="D8" s="18">
        <f t="shared" si="0"/>
        <v>3461</v>
      </c>
      <c r="E8" s="18">
        <v>3321</v>
      </c>
      <c r="F8" s="17">
        <v>6791</v>
      </c>
      <c r="G8" s="19">
        <f t="shared" si="1"/>
        <v>-1.3252834634074511E-3</v>
      </c>
      <c r="H8" s="18">
        <v>1443</v>
      </c>
      <c r="I8" s="18">
        <f t="shared" si="2"/>
        <v>656</v>
      </c>
      <c r="J8" s="18">
        <v>787</v>
      </c>
      <c r="K8" s="19">
        <f t="shared" si="4"/>
        <v>0.21276909466234148</v>
      </c>
      <c r="L8" s="18">
        <v>1114</v>
      </c>
      <c r="M8" s="18">
        <f t="shared" si="3"/>
        <v>562</v>
      </c>
      <c r="N8" s="18">
        <v>552</v>
      </c>
      <c r="O8" s="19">
        <f t="shared" si="5"/>
        <v>0.16425833087584782</v>
      </c>
      <c r="P8" s="20">
        <v>2944</v>
      </c>
    </row>
    <row r="9" spans="1:16" s="9" customFormat="1" ht="31.5" customHeight="1" x14ac:dyDescent="0.15">
      <c r="A9" s="55" t="s">
        <v>17</v>
      </c>
      <c r="B9" s="56"/>
      <c r="C9" s="17">
        <v>1993</v>
      </c>
      <c r="D9" s="18">
        <f t="shared" si="0"/>
        <v>976</v>
      </c>
      <c r="E9" s="18">
        <v>1017</v>
      </c>
      <c r="F9" s="17">
        <v>2012</v>
      </c>
      <c r="G9" s="19">
        <f t="shared" si="1"/>
        <v>-9.4433399602385677E-3</v>
      </c>
      <c r="H9" s="18">
        <v>774</v>
      </c>
      <c r="I9" s="18">
        <f t="shared" si="2"/>
        <v>334</v>
      </c>
      <c r="J9" s="18">
        <v>440</v>
      </c>
      <c r="K9" s="19">
        <f t="shared" si="4"/>
        <v>0.38835925740090316</v>
      </c>
      <c r="L9" s="18">
        <v>177</v>
      </c>
      <c r="M9" s="18">
        <f t="shared" si="3"/>
        <v>96</v>
      </c>
      <c r="N9" s="18">
        <v>81</v>
      </c>
      <c r="O9" s="19">
        <f t="shared" si="5"/>
        <v>8.8810837932764675E-2</v>
      </c>
      <c r="P9" s="20">
        <v>817</v>
      </c>
    </row>
    <row r="10" spans="1:16" s="9" customFormat="1" ht="31.5" customHeight="1" x14ac:dyDescent="0.15">
      <c r="A10" s="55" t="s">
        <v>18</v>
      </c>
      <c r="B10" s="56"/>
      <c r="C10" s="17">
        <v>742</v>
      </c>
      <c r="D10" s="18">
        <f t="shared" si="0"/>
        <v>355</v>
      </c>
      <c r="E10" s="18">
        <v>387</v>
      </c>
      <c r="F10" s="17">
        <v>759</v>
      </c>
      <c r="G10" s="19">
        <f t="shared" si="1"/>
        <v>-2.2397891963109356E-2</v>
      </c>
      <c r="H10" s="18">
        <v>293</v>
      </c>
      <c r="I10" s="18">
        <f t="shared" si="2"/>
        <v>116</v>
      </c>
      <c r="J10" s="18">
        <v>177</v>
      </c>
      <c r="K10" s="19">
        <f t="shared" si="4"/>
        <v>0.39487870619946092</v>
      </c>
      <c r="L10" s="18">
        <v>72</v>
      </c>
      <c r="M10" s="18">
        <f t="shared" si="3"/>
        <v>37</v>
      </c>
      <c r="N10" s="18">
        <v>35</v>
      </c>
      <c r="O10" s="19">
        <f t="shared" si="5"/>
        <v>9.7035040431266845E-2</v>
      </c>
      <c r="P10" s="20">
        <v>318</v>
      </c>
    </row>
    <row r="11" spans="1:16" s="9" customFormat="1" ht="31.5" customHeight="1" x14ac:dyDescent="0.15">
      <c r="A11" s="55" t="s">
        <v>19</v>
      </c>
      <c r="B11" s="56"/>
      <c r="C11" s="17">
        <v>2921</v>
      </c>
      <c r="D11" s="18">
        <f t="shared" si="0"/>
        <v>1592</v>
      </c>
      <c r="E11" s="18">
        <v>1329</v>
      </c>
      <c r="F11" s="17">
        <v>2916</v>
      </c>
      <c r="G11" s="19">
        <f>(C11-F11)/F11</f>
        <v>1.7146776406035665E-3</v>
      </c>
      <c r="H11" s="18">
        <v>726</v>
      </c>
      <c r="I11" s="18">
        <f t="shared" si="2"/>
        <v>331</v>
      </c>
      <c r="J11" s="18">
        <v>395</v>
      </c>
      <c r="K11" s="19">
        <f t="shared" si="4"/>
        <v>0.2485450188291681</v>
      </c>
      <c r="L11" s="18">
        <v>320</v>
      </c>
      <c r="M11" s="18">
        <f t="shared" si="3"/>
        <v>163</v>
      </c>
      <c r="N11" s="18">
        <v>157</v>
      </c>
      <c r="O11" s="19">
        <f t="shared" si="5"/>
        <v>0.10955152345087299</v>
      </c>
      <c r="P11" s="20">
        <v>1479</v>
      </c>
    </row>
    <row r="12" spans="1:16" s="9" customFormat="1" ht="31.5" customHeight="1" x14ac:dyDescent="0.15">
      <c r="A12" s="55" t="s">
        <v>20</v>
      </c>
      <c r="B12" s="56"/>
      <c r="C12" s="17">
        <v>2068</v>
      </c>
      <c r="D12" s="18">
        <f t="shared" si="0"/>
        <v>1055</v>
      </c>
      <c r="E12" s="18">
        <v>1013</v>
      </c>
      <c r="F12" s="17">
        <v>2098</v>
      </c>
      <c r="G12" s="19">
        <f t="shared" si="1"/>
        <v>-1.4299332697807437E-2</v>
      </c>
      <c r="H12" s="18">
        <v>587</v>
      </c>
      <c r="I12" s="18">
        <f t="shared" si="2"/>
        <v>260</v>
      </c>
      <c r="J12" s="18">
        <v>327</v>
      </c>
      <c r="K12" s="19">
        <f t="shared" si="4"/>
        <v>0.28384912959381042</v>
      </c>
      <c r="L12" s="18">
        <v>267</v>
      </c>
      <c r="M12" s="18">
        <f t="shared" si="3"/>
        <v>136</v>
      </c>
      <c r="N12" s="18">
        <v>131</v>
      </c>
      <c r="O12" s="19">
        <f t="shared" si="5"/>
        <v>0.12911025145067698</v>
      </c>
      <c r="P12" s="20">
        <v>1020</v>
      </c>
    </row>
    <row r="13" spans="1:16" s="9" customFormat="1" ht="31.5" customHeight="1" x14ac:dyDescent="0.15">
      <c r="A13" s="55" t="s">
        <v>21</v>
      </c>
      <c r="B13" s="56"/>
      <c r="C13" s="17">
        <v>712</v>
      </c>
      <c r="D13" s="18">
        <f t="shared" si="0"/>
        <v>332</v>
      </c>
      <c r="E13" s="18">
        <v>380</v>
      </c>
      <c r="F13" s="17">
        <v>726</v>
      </c>
      <c r="G13" s="19">
        <f t="shared" si="1"/>
        <v>-1.928374655647383E-2</v>
      </c>
      <c r="H13" s="18">
        <v>218</v>
      </c>
      <c r="I13" s="18">
        <f t="shared" si="2"/>
        <v>88</v>
      </c>
      <c r="J13" s="18">
        <v>130</v>
      </c>
      <c r="K13" s="19">
        <f t="shared" si="4"/>
        <v>0.3061797752808989</v>
      </c>
      <c r="L13" s="18">
        <v>105</v>
      </c>
      <c r="M13" s="18">
        <f t="shared" si="3"/>
        <v>51</v>
      </c>
      <c r="N13" s="18">
        <v>54</v>
      </c>
      <c r="O13" s="19">
        <f t="shared" si="5"/>
        <v>0.14747191011235955</v>
      </c>
      <c r="P13" s="20">
        <v>309</v>
      </c>
    </row>
    <row r="14" spans="1:16" s="9" customFormat="1" ht="31.5" customHeight="1" x14ac:dyDescent="0.15">
      <c r="A14" s="55" t="s">
        <v>22</v>
      </c>
      <c r="B14" s="56"/>
      <c r="C14" s="17">
        <v>727</v>
      </c>
      <c r="D14" s="18">
        <f t="shared" si="0"/>
        <v>345</v>
      </c>
      <c r="E14" s="18">
        <v>382</v>
      </c>
      <c r="F14" s="17">
        <v>726</v>
      </c>
      <c r="G14" s="19">
        <f t="shared" si="1"/>
        <v>1.3774104683195593E-3</v>
      </c>
      <c r="H14" s="18">
        <v>277</v>
      </c>
      <c r="I14" s="18">
        <f t="shared" si="2"/>
        <v>115</v>
      </c>
      <c r="J14" s="18">
        <v>162</v>
      </c>
      <c r="K14" s="19">
        <f t="shared" si="4"/>
        <v>0.38101788170563961</v>
      </c>
      <c r="L14" s="18">
        <v>94</v>
      </c>
      <c r="M14" s="18">
        <f t="shared" si="3"/>
        <v>58</v>
      </c>
      <c r="N14" s="18">
        <v>36</v>
      </c>
      <c r="O14" s="19">
        <f t="shared" si="5"/>
        <v>0.12929848693259974</v>
      </c>
      <c r="P14" s="20">
        <v>328</v>
      </c>
    </row>
    <row r="15" spans="1:16" s="9" customFormat="1" ht="31.5" customHeight="1" x14ac:dyDescent="0.15">
      <c r="A15" s="55" t="s">
        <v>23</v>
      </c>
      <c r="B15" s="56"/>
      <c r="C15" s="17">
        <v>3784</v>
      </c>
      <c r="D15" s="18">
        <f t="shared" si="0"/>
        <v>1910</v>
      </c>
      <c r="E15" s="18">
        <v>1874</v>
      </c>
      <c r="F15" s="17">
        <v>3774</v>
      </c>
      <c r="G15" s="19">
        <f t="shared" si="1"/>
        <v>2.6497085320614732E-3</v>
      </c>
      <c r="H15" s="18">
        <v>767</v>
      </c>
      <c r="I15" s="18">
        <f t="shared" si="2"/>
        <v>337</v>
      </c>
      <c r="J15" s="18">
        <v>430</v>
      </c>
      <c r="K15" s="19">
        <f t="shared" si="4"/>
        <v>0.20269556025369978</v>
      </c>
      <c r="L15" s="18">
        <v>667</v>
      </c>
      <c r="M15" s="18">
        <f t="shared" si="3"/>
        <v>333</v>
      </c>
      <c r="N15" s="18">
        <v>334</v>
      </c>
      <c r="O15" s="19">
        <f t="shared" si="5"/>
        <v>0.17626849894291755</v>
      </c>
      <c r="P15" s="20">
        <v>1604</v>
      </c>
    </row>
    <row r="16" spans="1:16" s="9" customFormat="1" ht="31.5" customHeight="1" x14ac:dyDescent="0.15">
      <c r="A16" s="55" t="s">
        <v>24</v>
      </c>
      <c r="B16" s="56"/>
      <c r="C16" s="17">
        <v>782</v>
      </c>
      <c r="D16" s="18">
        <f t="shared" si="0"/>
        <v>397</v>
      </c>
      <c r="E16" s="18">
        <v>385</v>
      </c>
      <c r="F16" s="17">
        <v>761</v>
      </c>
      <c r="G16" s="19">
        <f t="shared" si="1"/>
        <v>2.7595269382391589E-2</v>
      </c>
      <c r="H16" s="18">
        <v>178</v>
      </c>
      <c r="I16" s="18">
        <f t="shared" si="2"/>
        <v>73</v>
      </c>
      <c r="J16" s="18">
        <v>105</v>
      </c>
      <c r="K16" s="19">
        <f t="shared" si="4"/>
        <v>0.22762148337595908</v>
      </c>
      <c r="L16" s="18">
        <v>97</v>
      </c>
      <c r="M16" s="18">
        <f t="shared" si="3"/>
        <v>59</v>
      </c>
      <c r="N16" s="18">
        <v>38</v>
      </c>
      <c r="O16" s="19">
        <f t="shared" si="5"/>
        <v>0.12404092071611253</v>
      </c>
      <c r="P16" s="20">
        <v>406</v>
      </c>
    </row>
    <row r="17" spans="1:16" s="9" customFormat="1" ht="31.5" customHeight="1" x14ac:dyDescent="0.15">
      <c r="A17" s="55" t="s">
        <v>25</v>
      </c>
      <c r="B17" s="56"/>
      <c r="C17" s="17">
        <v>1878</v>
      </c>
      <c r="D17" s="18">
        <f t="shared" si="0"/>
        <v>902</v>
      </c>
      <c r="E17" s="18">
        <v>976</v>
      </c>
      <c r="F17" s="17">
        <v>1889</v>
      </c>
      <c r="G17" s="19">
        <f t="shared" si="1"/>
        <v>-5.8231868713605082E-3</v>
      </c>
      <c r="H17" s="18">
        <v>591</v>
      </c>
      <c r="I17" s="18">
        <f t="shared" si="2"/>
        <v>261</v>
      </c>
      <c r="J17" s="18">
        <v>330</v>
      </c>
      <c r="K17" s="19">
        <f t="shared" si="4"/>
        <v>0.31469648562300317</v>
      </c>
      <c r="L17" s="18">
        <v>247</v>
      </c>
      <c r="M17" s="18">
        <f t="shared" si="3"/>
        <v>118</v>
      </c>
      <c r="N17" s="18">
        <v>129</v>
      </c>
      <c r="O17" s="19">
        <f t="shared" si="5"/>
        <v>0.13152289669861555</v>
      </c>
      <c r="P17" s="20">
        <v>888</v>
      </c>
    </row>
    <row r="18" spans="1:16" s="9" customFormat="1" ht="31.5" customHeight="1" x14ac:dyDescent="0.15">
      <c r="A18" s="55" t="s">
        <v>26</v>
      </c>
      <c r="B18" s="56"/>
      <c r="C18" s="17">
        <v>1168</v>
      </c>
      <c r="D18" s="18">
        <f t="shared" si="0"/>
        <v>592</v>
      </c>
      <c r="E18" s="18">
        <v>576</v>
      </c>
      <c r="F18" s="17">
        <v>1167</v>
      </c>
      <c r="G18" s="19">
        <f t="shared" si="1"/>
        <v>8.5689802913453304E-4</v>
      </c>
      <c r="H18" s="18">
        <v>336</v>
      </c>
      <c r="I18" s="18">
        <f t="shared" si="2"/>
        <v>151</v>
      </c>
      <c r="J18" s="18">
        <v>185</v>
      </c>
      <c r="K18" s="19">
        <f t="shared" si="4"/>
        <v>0.28767123287671231</v>
      </c>
      <c r="L18" s="18">
        <v>157</v>
      </c>
      <c r="M18" s="18">
        <f t="shared" si="3"/>
        <v>87</v>
      </c>
      <c r="N18" s="18">
        <v>70</v>
      </c>
      <c r="O18" s="19">
        <f t="shared" si="5"/>
        <v>0.13441780821917809</v>
      </c>
      <c r="P18" s="20">
        <v>500</v>
      </c>
    </row>
    <row r="19" spans="1:16" s="9" customFormat="1" ht="31.5" customHeight="1" x14ac:dyDescent="0.15">
      <c r="A19" s="55" t="s">
        <v>27</v>
      </c>
      <c r="B19" s="56"/>
      <c r="C19" s="17">
        <v>2862</v>
      </c>
      <c r="D19" s="18">
        <f t="shared" si="0"/>
        <v>1473</v>
      </c>
      <c r="E19" s="18">
        <v>1389</v>
      </c>
      <c r="F19" s="17">
        <v>2859</v>
      </c>
      <c r="G19" s="19">
        <f t="shared" si="1"/>
        <v>1.0493179433368311E-3</v>
      </c>
      <c r="H19" s="18">
        <v>824</v>
      </c>
      <c r="I19" s="18">
        <f t="shared" si="2"/>
        <v>360</v>
      </c>
      <c r="J19" s="18">
        <v>464</v>
      </c>
      <c r="K19" s="19">
        <f t="shared" si="4"/>
        <v>0.28791055206149546</v>
      </c>
      <c r="L19" s="18">
        <v>353</v>
      </c>
      <c r="M19" s="18">
        <f t="shared" si="3"/>
        <v>202</v>
      </c>
      <c r="N19" s="18">
        <v>151</v>
      </c>
      <c r="O19" s="19">
        <f t="shared" si="5"/>
        <v>0.12334032145352899</v>
      </c>
      <c r="P19" s="20">
        <v>1326</v>
      </c>
    </row>
    <row r="20" spans="1:16" s="9" customFormat="1" ht="31.5" customHeight="1" x14ac:dyDescent="0.15">
      <c r="A20" s="55" t="s">
        <v>28</v>
      </c>
      <c r="B20" s="56"/>
      <c r="C20" s="17">
        <v>1607</v>
      </c>
      <c r="D20" s="18">
        <f t="shared" si="0"/>
        <v>791</v>
      </c>
      <c r="E20" s="18">
        <v>816</v>
      </c>
      <c r="F20" s="17">
        <v>1615</v>
      </c>
      <c r="G20" s="19">
        <f t="shared" si="1"/>
        <v>-4.9535603715170282E-3</v>
      </c>
      <c r="H20" s="18">
        <v>489</v>
      </c>
      <c r="I20" s="18">
        <f t="shared" si="2"/>
        <v>221</v>
      </c>
      <c r="J20" s="18">
        <v>268</v>
      </c>
      <c r="K20" s="19">
        <f>H20/C20</f>
        <v>0.30429371499688862</v>
      </c>
      <c r="L20" s="18">
        <v>206</v>
      </c>
      <c r="M20" s="18">
        <f t="shared" si="3"/>
        <v>110</v>
      </c>
      <c r="N20" s="18">
        <v>96</v>
      </c>
      <c r="O20" s="19">
        <f t="shared" si="5"/>
        <v>0.1281891723708774</v>
      </c>
      <c r="P20" s="20">
        <v>718</v>
      </c>
    </row>
    <row r="21" spans="1:16" s="9" customFormat="1" ht="31.5" customHeight="1" x14ac:dyDescent="0.15">
      <c r="A21" s="55" t="s">
        <v>29</v>
      </c>
      <c r="B21" s="56"/>
      <c r="C21" s="17">
        <v>637</v>
      </c>
      <c r="D21" s="18">
        <f t="shared" si="0"/>
        <v>305</v>
      </c>
      <c r="E21" s="18">
        <v>332</v>
      </c>
      <c r="F21" s="17">
        <v>642</v>
      </c>
      <c r="G21" s="19">
        <f t="shared" si="1"/>
        <v>-7.7881619937694704E-3</v>
      </c>
      <c r="H21" s="18">
        <v>254</v>
      </c>
      <c r="I21" s="18">
        <f t="shared" si="2"/>
        <v>117</v>
      </c>
      <c r="J21" s="18">
        <v>137</v>
      </c>
      <c r="K21" s="19">
        <f t="shared" si="4"/>
        <v>0.39874411302982732</v>
      </c>
      <c r="L21" s="18">
        <v>43</v>
      </c>
      <c r="M21" s="18">
        <f t="shared" si="3"/>
        <v>16</v>
      </c>
      <c r="N21" s="18">
        <v>27</v>
      </c>
      <c r="O21" s="19">
        <f t="shared" si="5"/>
        <v>6.7503924646781788E-2</v>
      </c>
      <c r="P21" s="20">
        <v>262</v>
      </c>
    </row>
    <row r="22" spans="1:16" s="9" customFormat="1" ht="31.5" customHeight="1" x14ac:dyDescent="0.15">
      <c r="A22" s="55" t="s">
        <v>30</v>
      </c>
      <c r="B22" s="56"/>
      <c r="C22" s="17">
        <v>3178</v>
      </c>
      <c r="D22" s="18">
        <f t="shared" si="0"/>
        <v>1608</v>
      </c>
      <c r="E22" s="18">
        <v>1570</v>
      </c>
      <c r="F22" s="17">
        <v>3194</v>
      </c>
      <c r="G22" s="19">
        <f t="shared" si="1"/>
        <v>-5.0093926111458983E-3</v>
      </c>
      <c r="H22" s="18">
        <v>1140</v>
      </c>
      <c r="I22" s="18">
        <f t="shared" si="2"/>
        <v>520</v>
      </c>
      <c r="J22" s="18">
        <v>620</v>
      </c>
      <c r="K22" s="19">
        <f t="shared" si="4"/>
        <v>0.35871617369414727</v>
      </c>
      <c r="L22" s="18">
        <v>323</v>
      </c>
      <c r="M22" s="18">
        <f t="shared" si="3"/>
        <v>175</v>
      </c>
      <c r="N22" s="18">
        <v>148</v>
      </c>
      <c r="O22" s="19">
        <f t="shared" si="5"/>
        <v>0.10163624921334173</v>
      </c>
      <c r="P22" s="20">
        <v>1468</v>
      </c>
    </row>
    <row r="23" spans="1:16" s="9" customFormat="1" ht="31.5" customHeight="1" x14ac:dyDescent="0.15">
      <c r="A23" s="55" t="s">
        <v>31</v>
      </c>
      <c r="B23" s="56"/>
      <c r="C23" s="21">
        <v>1266</v>
      </c>
      <c r="D23" s="18">
        <f t="shared" si="0"/>
        <v>670</v>
      </c>
      <c r="E23" s="22">
        <v>596</v>
      </c>
      <c r="F23" s="21">
        <v>1268</v>
      </c>
      <c r="G23" s="19">
        <f t="shared" si="1"/>
        <v>-1.5772870662460567E-3</v>
      </c>
      <c r="H23" s="22">
        <v>321</v>
      </c>
      <c r="I23" s="18">
        <f t="shared" si="2"/>
        <v>145</v>
      </c>
      <c r="J23" s="22">
        <v>176</v>
      </c>
      <c r="K23" s="19">
        <f t="shared" si="4"/>
        <v>0.25355450236966826</v>
      </c>
      <c r="L23" s="22">
        <v>137</v>
      </c>
      <c r="M23" s="18">
        <f t="shared" si="3"/>
        <v>85</v>
      </c>
      <c r="N23" s="22">
        <v>52</v>
      </c>
      <c r="O23" s="23">
        <f t="shared" si="5"/>
        <v>0.10821484992101106</v>
      </c>
      <c r="P23" s="20">
        <v>641</v>
      </c>
    </row>
    <row r="24" spans="1:16" s="9" customFormat="1" ht="31.5" customHeight="1" x14ac:dyDescent="0.15">
      <c r="A24" s="55" t="s">
        <v>32</v>
      </c>
      <c r="B24" s="56"/>
      <c r="C24" s="17">
        <v>849</v>
      </c>
      <c r="D24" s="18">
        <f t="shared" si="0"/>
        <v>421</v>
      </c>
      <c r="E24" s="18">
        <v>428</v>
      </c>
      <c r="F24" s="17">
        <v>842</v>
      </c>
      <c r="G24" s="19">
        <f t="shared" si="1"/>
        <v>8.3135391923990498E-3</v>
      </c>
      <c r="H24" s="18">
        <v>238</v>
      </c>
      <c r="I24" s="18">
        <f t="shared" si="2"/>
        <v>107</v>
      </c>
      <c r="J24" s="18">
        <v>131</v>
      </c>
      <c r="K24" s="19">
        <f t="shared" si="4"/>
        <v>0.28032979976442873</v>
      </c>
      <c r="L24" s="18">
        <v>96</v>
      </c>
      <c r="M24" s="18">
        <f t="shared" si="3"/>
        <v>56</v>
      </c>
      <c r="N24" s="18">
        <v>40</v>
      </c>
      <c r="O24" s="19">
        <f t="shared" si="5"/>
        <v>0.11307420494699646</v>
      </c>
      <c r="P24" s="20">
        <v>365</v>
      </c>
    </row>
    <row r="25" spans="1:16" s="9" customFormat="1" ht="31.5" customHeight="1" x14ac:dyDescent="0.15">
      <c r="A25" s="55" t="s">
        <v>33</v>
      </c>
      <c r="B25" s="56"/>
      <c r="C25" s="17">
        <v>913</v>
      </c>
      <c r="D25" s="18">
        <f t="shared" si="0"/>
        <v>425</v>
      </c>
      <c r="E25" s="18">
        <v>488</v>
      </c>
      <c r="F25" s="17">
        <v>911</v>
      </c>
      <c r="G25" s="19">
        <f t="shared" si="1"/>
        <v>2.1953896816684962E-3</v>
      </c>
      <c r="H25" s="18">
        <v>382</v>
      </c>
      <c r="I25" s="18">
        <f t="shared" si="2"/>
        <v>171</v>
      </c>
      <c r="J25" s="18">
        <v>211</v>
      </c>
      <c r="K25" s="19">
        <f t="shared" si="4"/>
        <v>0.41840087623220151</v>
      </c>
      <c r="L25" s="18">
        <v>74</v>
      </c>
      <c r="M25" s="18">
        <f t="shared" si="3"/>
        <v>34</v>
      </c>
      <c r="N25" s="18">
        <v>40</v>
      </c>
      <c r="O25" s="19">
        <f t="shared" si="5"/>
        <v>8.1051478641840091E-2</v>
      </c>
      <c r="P25" s="20">
        <v>409</v>
      </c>
    </row>
    <row r="26" spans="1:16" s="9" customFormat="1" ht="31.5" customHeight="1" x14ac:dyDescent="0.15">
      <c r="A26" s="57" t="s">
        <v>34</v>
      </c>
      <c r="B26" s="58"/>
      <c r="C26" s="17">
        <v>237</v>
      </c>
      <c r="D26" s="24">
        <f t="shared" si="0"/>
        <v>106</v>
      </c>
      <c r="E26" s="18">
        <v>131</v>
      </c>
      <c r="F26" s="17">
        <v>239</v>
      </c>
      <c r="G26" s="34">
        <f t="shared" si="1"/>
        <v>-8.368200836820083E-3</v>
      </c>
      <c r="H26" s="18">
        <v>130</v>
      </c>
      <c r="I26" s="24">
        <f t="shared" si="2"/>
        <v>55</v>
      </c>
      <c r="J26" s="18">
        <v>75</v>
      </c>
      <c r="K26" s="34">
        <f t="shared" si="4"/>
        <v>0.54852320675105481</v>
      </c>
      <c r="L26" s="18">
        <v>15</v>
      </c>
      <c r="M26" s="24">
        <f t="shared" si="3"/>
        <v>10</v>
      </c>
      <c r="N26" s="18">
        <v>5</v>
      </c>
      <c r="O26" s="19">
        <f t="shared" si="5"/>
        <v>6.3291139240506333E-2</v>
      </c>
      <c r="P26" s="25">
        <v>121</v>
      </c>
    </row>
    <row r="27" spans="1:16" s="9" customFormat="1" ht="31.5" customHeight="1" x14ac:dyDescent="0.15">
      <c r="A27" s="59" t="s">
        <v>35</v>
      </c>
      <c r="B27" s="60"/>
      <c r="C27" s="26">
        <f>SUM(C5:C26)</f>
        <v>49428</v>
      </c>
      <c r="D27" s="26">
        <f>SUM(D5:D26)</f>
        <v>24929</v>
      </c>
      <c r="E27" s="26">
        <f>SUM(E5:E26)</f>
        <v>24499</v>
      </c>
      <c r="F27" s="27">
        <f>SUM(F5:F26)</f>
        <v>49530</v>
      </c>
      <c r="G27" s="28">
        <f t="shared" si="1"/>
        <v>-2.059357964869776E-3</v>
      </c>
      <c r="H27" s="27">
        <f>SUM(H5:H26)</f>
        <v>13411</v>
      </c>
      <c r="I27" s="27">
        <f>SUM(I5:I26)</f>
        <v>6020</v>
      </c>
      <c r="J27" s="27">
        <f>SUM(J5:J26)</f>
        <v>7391</v>
      </c>
      <c r="K27" s="28">
        <f>H27/C27</f>
        <v>0.27132394594157155</v>
      </c>
      <c r="L27" s="27">
        <f>SUM(L5:L26)</f>
        <v>6821</v>
      </c>
      <c r="M27" s="27">
        <f>SUM(M5:M26)</f>
        <v>3547</v>
      </c>
      <c r="N27" s="27">
        <f>SUM(N5:N26)</f>
        <v>3274</v>
      </c>
      <c r="O27" s="28">
        <f>L27/C27</f>
        <v>0.1379987051873432</v>
      </c>
      <c r="P27" s="29">
        <f>SUM(P5:P26)</f>
        <v>21747</v>
      </c>
    </row>
    <row r="28" spans="1:16" ht="20.25" customHeight="1" x14ac:dyDescent="0.15">
      <c r="C28" s="30"/>
      <c r="D28" s="30"/>
      <c r="E28" s="30"/>
      <c r="F28" s="30"/>
      <c r="G28" s="30"/>
      <c r="H28" s="31"/>
      <c r="I28" s="31"/>
      <c r="J28" s="31"/>
      <c r="K28" s="32"/>
      <c r="L28" s="31"/>
      <c r="M28" s="32"/>
      <c r="N28" s="31"/>
      <c r="O28" s="32"/>
    </row>
    <row r="29" spans="1:16" ht="20.25" customHeight="1" x14ac:dyDescent="0.15">
      <c r="C29" s="30"/>
      <c r="D29" s="30"/>
      <c r="E29" s="30"/>
      <c r="F29" s="30"/>
      <c r="G29" s="30"/>
      <c r="H29" s="31"/>
      <c r="I29" s="31"/>
      <c r="J29" s="31"/>
      <c r="K29" s="32"/>
      <c r="L29" s="31"/>
      <c r="M29" s="32"/>
      <c r="N29" s="31"/>
      <c r="O29" s="32"/>
    </row>
  </sheetData>
  <mergeCells count="33">
    <mergeCell ref="A26:B26"/>
    <mergeCell ref="A27:B27"/>
    <mergeCell ref="A20:B20"/>
    <mergeCell ref="A21:B21"/>
    <mergeCell ref="A22:B22"/>
    <mergeCell ref="A23:B23"/>
    <mergeCell ref="A24:B24"/>
    <mergeCell ref="A25:B25"/>
    <mergeCell ref="A5:B5"/>
    <mergeCell ref="A6:B6"/>
    <mergeCell ref="A7:B7"/>
    <mergeCell ref="A2:B2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2:O2"/>
    <mergeCell ref="P2:P4"/>
    <mergeCell ref="A3:B3"/>
    <mergeCell ref="C3:E3"/>
    <mergeCell ref="F3:F4"/>
    <mergeCell ref="G3:G4"/>
    <mergeCell ref="H3:K3"/>
    <mergeCell ref="L3:O3"/>
    <mergeCell ref="A4:B4"/>
  </mergeCells>
  <phoneticPr fontId="2"/>
  <pageMargins left="0.78740157480314965" right="0.43307086614173229" top="0.98425196850393704" bottom="0.43307086614173229" header="0.31496062992125984" footer="0.23622047244094491"/>
  <pageSetup paperSize="8" scale="87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R○.○.○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k1430</dc:creator>
  <cp:lastModifiedBy>joho</cp:lastModifiedBy>
  <cp:lastPrinted>2019-09-05T08:11:39Z</cp:lastPrinted>
  <dcterms:created xsi:type="dcterms:W3CDTF">2018-04-11T23:45:32Z</dcterms:created>
  <dcterms:modified xsi:type="dcterms:W3CDTF">2021-10-12T23:57:49Z</dcterms:modified>
</cp:coreProperties>
</file>