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301\Desktop\経営比較\H28\"/>
    </mc:Choice>
  </mc:AlternateContent>
  <workbookProtection workbookPassword="B319" lockStructure="1"/>
  <bookViews>
    <workbookView xWindow="0" yWindow="0" windowWidth="23040" windowHeight="8376"/>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BB10" i="4"/>
  <c r="W10" i="4"/>
  <c r="P10" i="4"/>
  <c r="BB8" i="4"/>
  <c r="AT8" i="4"/>
  <c r="W8" i="4"/>
  <c r="P8" i="4"/>
  <c r="I8" i="4"/>
  <c r="B6" i="4"/>
  <c r="C10" i="5" l="1"/>
  <c r="D10" i="5"/>
  <c r="E10" i="5"/>
  <c r="B10" i="5"/>
</calcChain>
</file>

<file path=xl/sharedStrings.xml><?xml version="1.0" encoding="utf-8"?>
<sst xmlns="http://schemas.openxmlformats.org/spreadsheetml/2006/main" count="303" uniqueCount="123">
  <si>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</si>
  <si>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</si>
  <si>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</si>
  <si>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</si>
  <si>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</si>
  <si>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</si>
  <si>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</si>
  <si>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</si>
  <si>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</si>
  <si>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</si>
  <si>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</si>
  <si>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</si>
  <si>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</si>
  <si>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</si>
  <si>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</si>
  <si>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</si>
  <si>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</si>
  <si>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</si>
  <si>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</si>
  <si>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</si>
  <si>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</si>
  <si>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</si>
  <si>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</si>
  <si>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</si>
  <si>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</si>
  <si>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</si>
  <si>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</si>
  <si>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</si>
  <si>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</si>
  <si>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</si>
  <si>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</si>
  <si>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</si>
  <si>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</si>
  <si>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</si>
  <si>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</si>
  <si>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</si>
  <si>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</si>
  <si>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</si>
  <si>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</si>
  <si>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</si>
  <si>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</si>
  <si>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</si>
  <si>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</si>
  <si>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</si>
  <si>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</si>
  <si>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</si>
  <si>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</si>
  <si>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</si>
  <si>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</si>
  <si>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</si>
  <si>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</si>
  <si>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</si>
  <si>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</si>
  <si>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</si>
  <si>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</si>
  <si>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</si>
  <si>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</si>
  <si>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</si>
  <si>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</si>
  <si>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</si>
  <si>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</si>
  <si>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</si>
  <si>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</si>
  <si>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</si>
  <si>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</si>
  <si>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</si>
  <si>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</si>
  <si>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</si>
  <si>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</si>
  <si>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</si>
  <si>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</si>
  <si>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</si>
  <si>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</si>
  <si>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</si>
  <si>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</si>
  <si>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</si>
  <si>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</si>
  <si>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</si>
  <si>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</si>
  <si>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</si>
  <si>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</si>
  <si>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</si>
  <si>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</si>
  <si>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</si>
  <si>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</si>
  <si>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</si>
  <si>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</si>
  <si>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</si>
  <si>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</si>
  <si>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</si>
  <si>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</si>
  <si>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</si>
  <si>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</si>
  <si>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</si>
  <si>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</si>
  <si>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</si>
  <si>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</si>
  <si>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</si>
  <si>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</si>
  <si>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</si>
  <si>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</si>
  <si>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</si>
  <si>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</si>
  <si>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</si>
  <si>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</si>
  <si>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</si>
  <si>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</si>
  <si>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</si>
  <si>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亀山市</t>
  </si>
  <si>
    <t>法適用</t>
  </si>
  <si>
    <t>下水道事業</t>
  </si>
  <si>
    <t>公共下水道</t>
  </si>
  <si>
    <t>Cc2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</si>
  <si>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</si>
  <si>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</si>
  <si>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</si>
  <si>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</si>
  <si>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</si>
  <si>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</si>
  <si>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①有形固定資産減価償却率は、有形固定資産のうち償却対象資産の減価償却がどの程度進んでいるかを指す指標で、資産の老朽化度合を示しています。本市の指標は4.6％と低く老朽化については問題ありません。また、本市には、法定耐用年数を超えるような管渠は存在しないため、②管渠老朽化率及び③管渠改善率は0％です。
　しかしながら、平成6年度の建設開始から20年以上経過しており、マンホールポンプ等の施設については更新時期を迎えつつあります。改善更新は今後の大きな課題であることから、新設と更新とのバランスを図りながら計画的に事業を進めていく必要があります。</t>
    <phoneticPr fontId="4"/>
  </si>
  <si>
    <t>　本市の場合、整備途上であることから、十分な使用料収入が見込めず、一般会計からの繰入金が収益的収入の30％を占めており、経営基盤の強化が早急かつ大きな課題となっています。
　健全かつ持続可能な公共下道事業を進めるため、今後も使用料等の収益の確保並びに事業の効率的な整備や適切な維持管理を行い、経営の健全化に努めていきます。
　なお、平成27年度より地方公営企業法を適用したため、平成26年度以前の数値は入っていません。</t>
    <rPh sb="44" eb="47">
      <t>シュウエキテキ</t>
    </rPh>
    <rPh sb="54" eb="55">
      <t>シ</t>
    </rPh>
    <phoneticPr fontId="4"/>
  </si>
  <si>
    <t>非設置</t>
    <rPh sb="0" eb="1">
      <t>ヒ</t>
    </rPh>
    <rPh sb="1" eb="3">
      <t>セッチ</t>
    </rPh>
    <phoneticPr fontId="4"/>
  </si>
  <si>
    <t>　①経常収支比率は、収益で費用をどの程度賄えているかを示す指標で、100％以上であれば単年度収支が黒字であることを表します。平成28年度の当該指標は101.51％で事業は安定しています。現状では整備途上であることから、十分な使用料収入が見込めず、営業外収益である繰入金の割合が約30％となっています。
　③流動比率は、1年以内に支払うべき債務に対する支払能力を表す指標で、一般的には100％以上を求められています。本市の指標は100％を超えており、短期的な債務の支払いについては問題ありません。
　⑤経費回収率は、使用料で回収すべき処理費用を使用料でどの程度賄えているかを示す指標です。本市の場合、当該値は100％に達しており、使用料収入で処理費用を回収できているといえます。
　⑥汚水処理原価は、有収水量1㎥あたりの汚水処理に要した費用であり、汚水処理に係るコストを表したものです。この指標が低いほど、効率的な処理ができていると考えられます。本市の汚水処理原価は、類似団体と比較して50円以上も低く、使用者の負担も軽いといえます。
　⑧水洗化率は、現在処理区域内人口のうち水洗便所を設置して汚水処理している人口の割合を表した指標で、類似団体と比較してやや低く、77％に留まっています。下水道の目的である公共用水域の水質保全は勿論のこと、経営の根幹を成す使用料収入へも影響することから、今後も普及促進に努める必要があります。</t>
    <rPh sb="2" eb="4">
      <t>ケイジョウ</t>
    </rPh>
    <rPh sb="93" eb="95">
      <t>ゲンジョウ</t>
    </rPh>
    <rPh sb="138" eb="139">
      <t>ヤク</t>
    </rPh>
    <rPh sb="299" eb="301">
      <t>トウガイ</t>
    </rPh>
    <rPh sb="301" eb="302">
      <t>アタイ</t>
    </rPh>
    <rPh sb="314" eb="317">
      <t>シヨウリョウ</t>
    </rPh>
    <rPh sb="317" eb="319">
      <t>シュウニュウ</t>
    </rPh>
    <rPh sb="320" eb="322">
      <t>ショリ</t>
    </rPh>
    <rPh sb="322" eb="324">
      <t>ヒヨウ</t>
    </rPh>
    <rPh sb="325" eb="327">
      <t>カイシュウ</t>
    </rPh>
    <rPh sb="528" eb="529">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</si>
</sst>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6BD-4E91-8F95-4B4DBACA942E}"/>
            </c:ext>
          </c:extLst>
        </c:ser>
        <c:dLbls>
          <c:showLegendKey val="0"/>
          <c:showVal val="0"/>
          <c:showCatName val="0"/>
          <c:showSerName val="0"/>
          <c:showPercent val="0"/>
          <c:showBubbleSize val="0"/>
        </c:dLbls>
        <c:gapWidth val="150"/>
        <c:axId val="355758848"/>
        <c:axId val="35576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0.33</c:v>
                </c:pt>
                <c:pt idx="4">
                  <c:v>0.15</c:v>
                </c:pt>
              </c:numCache>
            </c:numRef>
          </c:val>
          <c:smooth val="0"/>
          <c:extLst>
            <c:ext xmlns:c16="http://schemas.microsoft.com/office/drawing/2014/chart" uri="{C3380CC4-5D6E-409C-BE32-E72D297353CC}">
              <c16:uniqueId val="{00000001-26BD-4E91-8F95-4B4DBACA942E}"/>
            </c:ext>
          </c:extLst>
        </c:ser>
        <c:dLbls>
          <c:showLegendKey val="0"/>
          <c:showVal val="0"/>
          <c:showCatName val="0"/>
          <c:showSerName val="0"/>
          <c:showPercent val="0"/>
          <c:showBubbleSize val="0"/>
        </c:dLbls>
        <c:marker val="1"/>
        <c:smooth val="0"/>
        <c:axId val="355758848"/>
        <c:axId val="355761152"/>
      </c:lineChart>
      <c:dateAx>
        <c:axId val="355758848"/>
        <c:scaling>
          <c:orientation val="minMax"/>
        </c:scaling>
        <c:delete val="1"/>
        <c:axPos val="b"/>
        <c:numFmt formatCode="ge" sourceLinked="1"/>
        <c:majorTickMark val="none"/>
        <c:minorTickMark val="none"/>
        <c:tickLblPos val="none"/>
        <c:crossAx val="355761152"/>
        <c:crosses val="autoZero"/>
        <c:auto val="1"/>
        <c:lblOffset val="100"/>
        <c:baseTimeUnit val="years"/>
      </c:dateAx>
      <c:valAx>
        <c:axId val="35576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75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E2-4CD1-9A6B-248F0E3D9D0C}"/>
            </c:ext>
          </c:extLst>
        </c:ser>
        <c:dLbls>
          <c:showLegendKey val="0"/>
          <c:showVal val="0"/>
          <c:showCatName val="0"/>
          <c:showSerName val="0"/>
          <c:showPercent val="0"/>
          <c:showBubbleSize val="0"/>
        </c:dLbls>
        <c:gapWidth val="150"/>
        <c:axId val="102709888"/>
        <c:axId val="10271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44.89</c:v>
                </c:pt>
                <c:pt idx="4">
                  <c:v>53.51</c:v>
                </c:pt>
              </c:numCache>
            </c:numRef>
          </c:val>
          <c:smooth val="0"/>
          <c:extLst>
            <c:ext xmlns:c16="http://schemas.microsoft.com/office/drawing/2014/chart" uri="{C3380CC4-5D6E-409C-BE32-E72D297353CC}">
              <c16:uniqueId val="{00000001-0AE2-4CD1-9A6B-248F0E3D9D0C}"/>
            </c:ext>
          </c:extLst>
        </c:ser>
        <c:dLbls>
          <c:showLegendKey val="0"/>
          <c:showVal val="0"/>
          <c:showCatName val="0"/>
          <c:showSerName val="0"/>
          <c:showPercent val="0"/>
          <c:showBubbleSize val="0"/>
        </c:dLbls>
        <c:marker val="1"/>
        <c:smooth val="0"/>
        <c:axId val="102709888"/>
        <c:axId val="102716160"/>
      </c:lineChart>
      <c:dateAx>
        <c:axId val="102709888"/>
        <c:scaling>
          <c:orientation val="minMax"/>
        </c:scaling>
        <c:delete val="1"/>
        <c:axPos val="b"/>
        <c:numFmt formatCode="ge" sourceLinked="1"/>
        <c:majorTickMark val="none"/>
        <c:minorTickMark val="none"/>
        <c:tickLblPos val="none"/>
        <c:crossAx val="102716160"/>
        <c:crosses val="autoZero"/>
        <c:auto val="1"/>
        <c:lblOffset val="100"/>
        <c:baseTimeUnit val="years"/>
      </c:dateAx>
      <c:valAx>
        <c:axId val="10271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0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74.819999999999993</c:v>
                </c:pt>
                <c:pt idx="4">
                  <c:v>77.2</c:v>
                </c:pt>
              </c:numCache>
            </c:numRef>
          </c:val>
          <c:extLst>
            <c:ext xmlns:c16="http://schemas.microsoft.com/office/drawing/2014/chart" uri="{C3380CC4-5D6E-409C-BE32-E72D297353CC}">
              <c16:uniqueId val="{00000000-C87C-452B-ADA4-059462424A1D}"/>
            </c:ext>
          </c:extLst>
        </c:ser>
        <c:dLbls>
          <c:showLegendKey val="0"/>
          <c:showVal val="0"/>
          <c:showCatName val="0"/>
          <c:showSerName val="0"/>
          <c:showPercent val="0"/>
          <c:showBubbleSize val="0"/>
        </c:dLbls>
        <c:gapWidth val="150"/>
        <c:axId val="102745984"/>
        <c:axId val="10690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64.89</c:v>
                </c:pt>
                <c:pt idx="4">
                  <c:v>83.91</c:v>
                </c:pt>
              </c:numCache>
            </c:numRef>
          </c:val>
          <c:smooth val="0"/>
          <c:extLst>
            <c:ext xmlns:c16="http://schemas.microsoft.com/office/drawing/2014/chart" uri="{C3380CC4-5D6E-409C-BE32-E72D297353CC}">
              <c16:uniqueId val="{00000001-C87C-452B-ADA4-059462424A1D}"/>
            </c:ext>
          </c:extLst>
        </c:ser>
        <c:dLbls>
          <c:showLegendKey val="0"/>
          <c:showVal val="0"/>
          <c:showCatName val="0"/>
          <c:showSerName val="0"/>
          <c:showPercent val="0"/>
          <c:showBubbleSize val="0"/>
        </c:dLbls>
        <c:marker val="1"/>
        <c:smooth val="0"/>
        <c:axId val="102745984"/>
        <c:axId val="106909696"/>
      </c:lineChart>
      <c:dateAx>
        <c:axId val="102745984"/>
        <c:scaling>
          <c:orientation val="minMax"/>
        </c:scaling>
        <c:delete val="1"/>
        <c:axPos val="b"/>
        <c:numFmt formatCode="ge" sourceLinked="1"/>
        <c:majorTickMark val="none"/>
        <c:minorTickMark val="none"/>
        <c:tickLblPos val="none"/>
        <c:crossAx val="106909696"/>
        <c:crosses val="autoZero"/>
        <c:auto val="1"/>
        <c:lblOffset val="100"/>
        <c:baseTimeUnit val="years"/>
      </c:dateAx>
      <c:valAx>
        <c:axId val="10690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4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103.19</c:v>
                </c:pt>
                <c:pt idx="4">
                  <c:v>101.51</c:v>
                </c:pt>
              </c:numCache>
            </c:numRef>
          </c:val>
          <c:extLst>
            <c:ext xmlns:c16="http://schemas.microsoft.com/office/drawing/2014/chart" uri="{C3380CC4-5D6E-409C-BE32-E72D297353CC}">
              <c16:uniqueId val="{00000000-7DD1-44B9-B9C6-020B22624FD6}"/>
            </c:ext>
          </c:extLst>
        </c:ser>
        <c:dLbls>
          <c:showLegendKey val="0"/>
          <c:showVal val="0"/>
          <c:showCatName val="0"/>
          <c:showSerName val="0"/>
          <c:showPercent val="0"/>
          <c:showBubbleSize val="0"/>
        </c:dLbls>
        <c:gapWidth val="150"/>
        <c:axId val="86811008"/>
        <c:axId val="8681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98.03</c:v>
                </c:pt>
                <c:pt idx="4">
                  <c:v>106.85</c:v>
                </c:pt>
              </c:numCache>
            </c:numRef>
          </c:val>
          <c:smooth val="0"/>
          <c:extLst>
            <c:ext xmlns:c16="http://schemas.microsoft.com/office/drawing/2014/chart" uri="{C3380CC4-5D6E-409C-BE32-E72D297353CC}">
              <c16:uniqueId val="{00000001-7DD1-44B9-B9C6-020B22624FD6}"/>
            </c:ext>
          </c:extLst>
        </c:ser>
        <c:dLbls>
          <c:showLegendKey val="0"/>
          <c:showVal val="0"/>
          <c:showCatName val="0"/>
          <c:showSerName val="0"/>
          <c:showPercent val="0"/>
          <c:showBubbleSize val="0"/>
        </c:dLbls>
        <c:marker val="1"/>
        <c:smooth val="0"/>
        <c:axId val="86811008"/>
        <c:axId val="86812928"/>
      </c:lineChart>
      <c:dateAx>
        <c:axId val="86811008"/>
        <c:scaling>
          <c:orientation val="minMax"/>
        </c:scaling>
        <c:delete val="1"/>
        <c:axPos val="b"/>
        <c:numFmt formatCode="ge" sourceLinked="1"/>
        <c:majorTickMark val="none"/>
        <c:minorTickMark val="none"/>
        <c:tickLblPos val="none"/>
        <c:crossAx val="86812928"/>
        <c:crosses val="autoZero"/>
        <c:auto val="1"/>
        <c:lblOffset val="100"/>
        <c:baseTimeUnit val="years"/>
      </c:dateAx>
      <c:valAx>
        <c:axId val="8681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1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2.4</c:v>
                </c:pt>
                <c:pt idx="4">
                  <c:v>4.6100000000000003</c:v>
                </c:pt>
              </c:numCache>
            </c:numRef>
          </c:val>
          <c:extLst>
            <c:ext xmlns:c16="http://schemas.microsoft.com/office/drawing/2014/chart" uri="{C3380CC4-5D6E-409C-BE32-E72D297353CC}">
              <c16:uniqueId val="{00000000-B889-4BC4-9BC7-9A9EEF64E511}"/>
            </c:ext>
          </c:extLst>
        </c:ser>
        <c:dLbls>
          <c:showLegendKey val="0"/>
          <c:showVal val="0"/>
          <c:showCatName val="0"/>
          <c:showSerName val="0"/>
          <c:showPercent val="0"/>
          <c:showBubbleSize val="0"/>
        </c:dLbls>
        <c:gapWidth val="150"/>
        <c:axId val="86826368"/>
        <c:axId val="8682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11.68</c:v>
                </c:pt>
                <c:pt idx="4">
                  <c:v>21.09</c:v>
                </c:pt>
              </c:numCache>
            </c:numRef>
          </c:val>
          <c:smooth val="0"/>
          <c:extLst>
            <c:ext xmlns:c16="http://schemas.microsoft.com/office/drawing/2014/chart" uri="{C3380CC4-5D6E-409C-BE32-E72D297353CC}">
              <c16:uniqueId val="{00000001-B889-4BC4-9BC7-9A9EEF64E511}"/>
            </c:ext>
          </c:extLst>
        </c:ser>
        <c:dLbls>
          <c:showLegendKey val="0"/>
          <c:showVal val="0"/>
          <c:showCatName val="0"/>
          <c:showSerName val="0"/>
          <c:showPercent val="0"/>
          <c:showBubbleSize val="0"/>
        </c:dLbls>
        <c:marker val="1"/>
        <c:smooth val="0"/>
        <c:axId val="86826368"/>
        <c:axId val="86828544"/>
      </c:lineChart>
      <c:dateAx>
        <c:axId val="86826368"/>
        <c:scaling>
          <c:orientation val="minMax"/>
        </c:scaling>
        <c:delete val="1"/>
        <c:axPos val="b"/>
        <c:numFmt formatCode="ge" sourceLinked="1"/>
        <c:majorTickMark val="none"/>
        <c:minorTickMark val="none"/>
        <c:tickLblPos val="none"/>
        <c:crossAx val="86828544"/>
        <c:crosses val="autoZero"/>
        <c:auto val="1"/>
        <c:lblOffset val="100"/>
        <c:baseTimeUnit val="years"/>
      </c:dateAx>
      <c:valAx>
        <c:axId val="8682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2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EE8-4D4C-AED0-BFF19810CCA3}"/>
            </c:ext>
          </c:extLst>
        </c:ser>
        <c:dLbls>
          <c:showLegendKey val="0"/>
          <c:showVal val="0"/>
          <c:showCatName val="0"/>
          <c:showSerName val="0"/>
          <c:showPercent val="0"/>
          <c:showBubbleSize val="0"/>
        </c:dLbls>
        <c:gapWidth val="150"/>
        <c:axId val="86862464"/>
        <c:axId val="8687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4EE8-4D4C-AED0-BFF19810CCA3}"/>
            </c:ext>
          </c:extLst>
        </c:ser>
        <c:dLbls>
          <c:showLegendKey val="0"/>
          <c:showVal val="0"/>
          <c:showCatName val="0"/>
          <c:showSerName val="0"/>
          <c:showPercent val="0"/>
          <c:showBubbleSize val="0"/>
        </c:dLbls>
        <c:marker val="1"/>
        <c:smooth val="0"/>
        <c:axId val="86862464"/>
        <c:axId val="86872832"/>
      </c:lineChart>
      <c:dateAx>
        <c:axId val="86862464"/>
        <c:scaling>
          <c:orientation val="minMax"/>
        </c:scaling>
        <c:delete val="1"/>
        <c:axPos val="b"/>
        <c:numFmt formatCode="ge" sourceLinked="1"/>
        <c:majorTickMark val="none"/>
        <c:minorTickMark val="none"/>
        <c:tickLblPos val="none"/>
        <c:crossAx val="86872832"/>
        <c:crosses val="autoZero"/>
        <c:auto val="1"/>
        <c:lblOffset val="100"/>
        <c:baseTimeUnit val="years"/>
      </c:dateAx>
      <c:valAx>
        <c:axId val="8687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6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EAC-4892-8D04-661A79E43CA9}"/>
            </c:ext>
          </c:extLst>
        </c:ser>
        <c:dLbls>
          <c:showLegendKey val="0"/>
          <c:showVal val="0"/>
          <c:showCatName val="0"/>
          <c:showSerName val="0"/>
          <c:showPercent val="0"/>
          <c:showBubbleSize val="0"/>
        </c:dLbls>
        <c:gapWidth val="150"/>
        <c:axId val="86891520"/>
        <c:axId val="8710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196.92</c:v>
                </c:pt>
                <c:pt idx="4">
                  <c:v>92.92</c:v>
                </c:pt>
              </c:numCache>
            </c:numRef>
          </c:val>
          <c:smooth val="0"/>
          <c:extLst>
            <c:ext xmlns:c16="http://schemas.microsoft.com/office/drawing/2014/chart" uri="{C3380CC4-5D6E-409C-BE32-E72D297353CC}">
              <c16:uniqueId val="{00000001-3EAC-4892-8D04-661A79E43CA9}"/>
            </c:ext>
          </c:extLst>
        </c:ser>
        <c:dLbls>
          <c:showLegendKey val="0"/>
          <c:showVal val="0"/>
          <c:showCatName val="0"/>
          <c:showSerName val="0"/>
          <c:showPercent val="0"/>
          <c:showBubbleSize val="0"/>
        </c:dLbls>
        <c:marker val="1"/>
        <c:smooth val="0"/>
        <c:axId val="86891520"/>
        <c:axId val="87102592"/>
      </c:lineChart>
      <c:dateAx>
        <c:axId val="86891520"/>
        <c:scaling>
          <c:orientation val="minMax"/>
        </c:scaling>
        <c:delete val="1"/>
        <c:axPos val="b"/>
        <c:numFmt formatCode="ge" sourceLinked="1"/>
        <c:majorTickMark val="none"/>
        <c:minorTickMark val="none"/>
        <c:tickLblPos val="none"/>
        <c:crossAx val="87102592"/>
        <c:crosses val="autoZero"/>
        <c:auto val="1"/>
        <c:lblOffset val="100"/>
        <c:baseTimeUnit val="years"/>
      </c:dateAx>
      <c:valAx>
        <c:axId val="8710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9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118.98</c:v>
                </c:pt>
                <c:pt idx="4">
                  <c:v>116.67</c:v>
                </c:pt>
              </c:numCache>
            </c:numRef>
          </c:val>
          <c:extLst>
            <c:ext xmlns:c16="http://schemas.microsoft.com/office/drawing/2014/chart" uri="{C3380CC4-5D6E-409C-BE32-E72D297353CC}">
              <c16:uniqueId val="{00000000-4BC8-4139-9A1D-BFC50B289A80}"/>
            </c:ext>
          </c:extLst>
        </c:ser>
        <c:dLbls>
          <c:showLegendKey val="0"/>
          <c:showVal val="0"/>
          <c:showCatName val="0"/>
          <c:showSerName val="0"/>
          <c:showPercent val="0"/>
          <c:showBubbleSize val="0"/>
        </c:dLbls>
        <c:gapWidth val="150"/>
        <c:axId val="87136512"/>
        <c:axId val="8715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70.02</c:v>
                </c:pt>
                <c:pt idx="4">
                  <c:v>50.66</c:v>
                </c:pt>
              </c:numCache>
            </c:numRef>
          </c:val>
          <c:smooth val="0"/>
          <c:extLst>
            <c:ext xmlns:c16="http://schemas.microsoft.com/office/drawing/2014/chart" uri="{C3380CC4-5D6E-409C-BE32-E72D297353CC}">
              <c16:uniqueId val="{00000001-4BC8-4139-9A1D-BFC50B289A80}"/>
            </c:ext>
          </c:extLst>
        </c:ser>
        <c:dLbls>
          <c:showLegendKey val="0"/>
          <c:showVal val="0"/>
          <c:showCatName val="0"/>
          <c:showSerName val="0"/>
          <c:showPercent val="0"/>
          <c:showBubbleSize val="0"/>
        </c:dLbls>
        <c:marker val="1"/>
        <c:smooth val="0"/>
        <c:axId val="87136512"/>
        <c:axId val="87159168"/>
      </c:lineChart>
      <c:dateAx>
        <c:axId val="87136512"/>
        <c:scaling>
          <c:orientation val="minMax"/>
        </c:scaling>
        <c:delete val="1"/>
        <c:axPos val="b"/>
        <c:numFmt formatCode="ge" sourceLinked="1"/>
        <c:majorTickMark val="none"/>
        <c:minorTickMark val="none"/>
        <c:tickLblPos val="none"/>
        <c:crossAx val="87159168"/>
        <c:crosses val="autoZero"/>
        <c:auto val="1"/>
        <c:lblOffset val="100"/>
        <c:baseTimeUnit val="years"/>
      </c:dateAx>
      <c:valAx>
        <c:axId val="8715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3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209.32</c:v>
                </c:pt>
                <c:pt idx="4">
                  <c:v>312.95999999999998</c:v>
                </c:pt>
              </c:numCache>
            </c:numRef>
          </c:val>
          <c:extLst>
            <c:ext xmlns:c16="http://schemas.microsoft.com/office/drawing/2014/chart" uri="{C3380CC4-5D6E-409C-BE32-E72D297353CC}">
              <c16:uniqueId val="{00000000-729C-4155-9138-ADE9757A7E5B}"/>
            </c:ext>
          </c:extLst>
        </c:ser>
        <c:dLbls>
          <c:showLegendKey val="0"/>
          <c:showVal val="0"/>
          <c:showCatName val="0"/>
          <c:showSerName val="0"/>
          <c:showPercent val="0"/>
          <c:showBubbleSize val="0"/>
        </c:dLbls>
        <c:gapWidth val="150"/>
        <c:axId val="87373312"/>
        <c:axId val="8737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1240.1600000000001</c:v>
                </c:pt>
                <c:pt idx="4">
                  <c:v>1111.31</c:v>
                </c:pt>
              </c:numCache>
            </c:numRef>
          </c:val>
          <c:smooth val="0"/>
          <c:extLst>
            <c:ext xmlns:c16="http://schemas.microsoft.com/office/drawing/2014/chart" uri="{C3380CC4-5D6E-409C-BE32-E72D297353CC}">
              <c16:uniqueId val="{00000001-729C-4155-9138-ADE9757A7E5B}"/>
            </c:ext>
          </c:extLst>
        </c:ser>
        <c:dLbls>
          <c:showLegendKey val="0"/>
          <c:showVal val="0"/>
          <c:showCatName val="0"/>
          <c:showSerName val="0"/>
          <c:showPercent val="0"/>
          <c:showBubbleSize val="0"/>
        </c:dLbls>
        <c:marker val="1"/>
        <c:smooth val="0"/>
        <c:axId val="87373312"/>
        <c:axId val="87375232"/>
      </c:lineChart>
      <c:dateAx>
        <c:axId val="87373312"/>
        <c:scaling>
          <c:orientation val="minMax"/>
        </c:scaling>
        <c:delete val="1"/>
        <c:axPos val="b"/>
        <c:numFmt formatCode="ge" sourceLinked="1"/>
        <c:majorTickMark val="none"/>
        <c:minorTickMark val="none"/>
        <c:tickLblPos val="none"/>
        <c:crossAx val="87375232"/>
        <c:crosses val="autoZero"/>
        <c:auto val="1"/>
        <c:lblOffset val="100"/>
        <c:baseTimeUnit val="years"/>
      </c:dateAx>
      <c:valAx>
        <c:axId val="8737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7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97.19</c:v>
                </c:pt>
                <c:pt idx="4">
                  <c:v>100</c:v>
                </c:pt>
              </c:numCache>
            </c:numRef>
          </c:val>
          <c:extLst>
            <c:ext xmlns:c16="http://schemas.microsoft.com/office/drawing/2014/chart" uri="{C3380CC4-5D6E-409C-BE32-E72D297353CC}">
              <c16:uniqueId val="{00000000-00DB-4868-9691-A06AC353C8BC}"/>
            </c:ext>
          </c:extLst>
        </c:ser>
        <c:dLbls>
          <c:showLegendKey val="0"/>
          <c:showVal val="0"/>
          <c:showCatName val="0"/>
          <c:showSerName val="0"/>
          <c:showPercent val="0"/>
          <c:showBubbleSize val="0"/>
        </c:dLbls>
        <c:gapWidth val="150"/>
        <c:axId val="87409408"/>
        <c:axId val="8741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60.17</c:v>
                </c:pt>
                <c:pt idx="4">
                  <c:v>75.540000000000006</c:v>
                </c:pt>
              </c:numCache>
            </c:numRef>
          </c:val>
          <c:smooth val="0"/>
          <c:extLst>
            <c:ext xmlns:c16="http://schemas.microsoft.com/office/drawing/2014/chart" uri="{C3380CC4-5D6E-409C-BE32-E72D297353CC}">
              <c16:uniqueId val="{00000001-00DB-4868-9691-A06AC353C8BC}"/>
            </c:ext>
          </c:extLst>
        </c:ser>
        <c:dLbls>
          <c:showLegendKey val="0"/>
          <c:showVal val="0"/>
          <c:showCatName val="0"/>
          <c:showSerName val="0"/>
          <c:showPercent val="0"/>
          <c:showBubbleSize val="0"/>
        </c:dLbls>
        <c:marker val="1"/>
        <c:smooth val="0"/>
        <c:axId val="87409408"/>
        <c:axId val="87411328"/>
      </c:lineChart>
      <c:dateAx>
        <c:axId val="87409408"/>
        <c:scaling>
          <c:orientation val="minMax"/>
        </c:scaling>
        <c:delete val="1"/>
        <c:axPos val="b"/>
        <c:numFmt formatCode="ge" sourceLinked="1"/>
        <c:majorTickMark val="none"/>
        <c:minorTickMark val="none"/>
        <c:tickLblPos val="none"/>
        <c:crossAx val="87411328"/>
        <c:crosses val="autoZero"/>
        <c:auto val="1"/>
        <c:lblOffset val="100"/>
        <c:baseTimeUnit val="years"/>
      </c:dateAx>
      <c:valAx>
        <c:axId val="8741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0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155.87</c:v>
                </c:pt>
                <c:pt idx="4">
                  <c:v>151.56</c:v>
                </c:pt>
              </c:numCache>
            </c:numRef>
          </c:val>
          <c:extLst>
            <c:ext xmlns:c16="http://schemas.microsoft.com/office/drawing/2014/chart" uri="{C3380CC4-5D6E-409C-BE32-E72D297353CC}">
              <c16:uniqueId val="{00000000-393B-4256-B013-FF7CCC36B2EF}"/>
            </c:ext>
          </c:extLst>
        </c:ser>
        <c:dLbls>
          <c:showLegendKey val="0"/>
          <c:showVal val="0"/>
          <c:showCatName val="0"/>
          <c:showSerName val="0"/>
          <c:showPercent val="0"/>
          <c:showBubbleSize val="0"/>
        </c:dLbls>
        <c:gapWidth val="150"/>
        <c:axId val="88571264"/>
        <c:axId val="10268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281.52999999999997</c:v>
                </c:pt>
                <c:pt idx="4">
                  <c:v>207.96</c:v>
                </c:pt>
              </c:numCache>
            </c:numRef>
          </c:val>
          <c:smooth val="0"/>
          <c:extLst>
            <c:ext xmlns:c16="http://schemas.microsoft.com/office/drawing/2014/chart" uri="{C3380CC4-5D6E-409C-BE32-E72D297353CC}">
              <c16:uniqueId val="{00000001-393B-4256-B013-FF7CCC36B2EF}"/>
            </c:ext>
          </c:extLst>
        </c:ser>
        <c:dLbls>
          <c:showLegendKey val="0"/>
          <c:showVal val="0"/>
          <c:showCatName val="0"/>
          <c:showSerName val="0"/>
          <c:showPercent val="0"/>
          <c:showBubbleSize val="0"/>
        </c:dLbls>
        <c:marker val="1"/>
        <c:smooth val="0"/>
        <c:axId val="88571264"/>
        <c:axId val="102684160"/>
      </c:lineChart>
      <c:dateAx>
        <c:axId val="88571264"/>
        <c:scaling>
          <c:orientation val="minMax"/>
        </c:scaling>
        <c:delete val="1"/>
        <c:axPos val="b"/>
        <c:numFmt formatCode="ge" sourceLinked="1"/>
        <c:majorTickMark val="none"/>
        <c:minorTickMark val="none"/>
        <c:tickLblPos val="none"/>
        <c:crossAx val="102684160"/>
        <c:crosses val="autoZero"/>
        <c:auto val="1"/>
        <c:lblOffset val="100"/>
        <c:baseTimeUnit val="years"/>
      </c:dateAx>
      <c:valAx>
        <c:axId val="10268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7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16" sqref="BL16:BZ44"/>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44" t="str">
        <f>データ!H6</f>
        <v>三重県　亀山市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
        <v>121</v>
      </c>
      <c r="AE8" s="50"/>
      <c r="AF8" s="50"/>
      <c r="AG8" s="50"/>
      <c r="AH8" s="50"/>
      <c r="AI8" s="50"/>
      <c r="AJ8" s="50"/>
      <c r="AK8" s="4"/>
      <c r="AL8" s="51">
        <f>データ!S6</f>
        <v>49709</v>
      </c>
      <c r="AM8" s="51"/>
      <c r="AN8" s="51"/>
      <c r="AO8" s="51"/>
      <c r="AP8" s="51"/>
      <c r="AQ8" s="51"/>
      <c r="AR8" s="51"/>
      <c r="AS8" s="51"/>
      <c r="AT8" s="46">
        <f>データ!T6</f>
        <v>191.04</v>
      </c>
      <c r="AU8" s="46"/>
      <c r="AV8" s="46"/>
      <c r="AW8" s="46"/>
      <c r="AX8" s="46"/>
      <c r="AY8" s="46"/>
      <c r="AZ8" s="46"/>
      <c r="BA8" s="46"/>
      <c r="BB8" s="46">
        <f>データ!U6</f>
        <v>260.2</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2">
      <c r="A10" s="2"/>
      <c r="B10" s="46" t="str">
        <f>データ!N6</f>
        <v>-</v>
      </c>
      <c r="C10" s="46"/>
      <c r="D10" s="46"/>
      <c r="E10" s="46"/>
      <c r="F10" s="46"/>
      <c r="G10" s="46"/>
      <c r="H10" s="46"/>
      <c r="I10" s="46">
        <f>データ!O6</f>
        <v>47.98</v>
      </c>
      <c r="J10" s="46"/>
      <c r="K10" s="46"/>
      <c r="L10" s="46"/>
      <c r="M10" s="46"/>
      <c r="N10" s="46"/>
      <c r="O10" s="46"/>
      <c r="P10" s="46">
        <f>データ!P6</f>
        <v>50.26</v>
      </c>
      <c r="Q10" s="46"/>
      <c r="R10" s="46"/>
      <c r="S10" s="46"/>
      <c r="T10" s="46"/>
      <c r="U10" s="46"/>
      <c r="V10" s="46"/>
      <c r="W10" s="46">
        <f>データ!Q6</f>
        <v>91.94</v>
      </c>
      <c r="X10" s="46"/>
      <c r="Y10" s="46"/>
      <c r="Z10" s="46"/>
      <c r="AA10" s="46"/>
      <c r="AB10" s="46"/>
      <c r="AC10" s="46"/>
      <c r="AD10" s="51">
        <f>データ!R6</f>
        <v>2420</v>
      </c>
      <c r="AE10" s="51"/>
      <c r="AF10" s="51"/>
      <c r="AG10" s="51"/>
      <c r="AH10" s="51"/>
      <c r="AI10" s="51"/>
      <c r="AJ10" s="51"/>
      <c r="AK10" s="2"/>
      <c r="AL10" s="51">
        <f>データ!V6</f>
        <v>24893</v>
      </c>
      <c r="AM10" s="51"/>
      <c r="AN10" s="51"/>
      <c r="AO10" s="51"/>
      <c r="AP10" s="51"/>
      <c r="AQ10" s="51"/>
      <c r="AR10" s="51"/>
      <c r="AS10" s="51"/>
      <c r="AT10" s="46">
        <f>データ!W6</f>
        <v>8.08</v>
      </c>
      <c r="AU10" s="46"/>
      <c r="AV10" s="46"/>
      <c r="AW10" s="46"/>
      <c r="AX10" s="46"/>
      <c r="AY10" s="46"/>
      <c r="AZ10" s="46"/>
      <c r="BA10" s="46"/>
      <c r="BB10" s="46">
        <f>データ!X6</f>
        <v>3080.82</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2">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x14ac:dyDescent="0.2">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2">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2">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2">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2">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2">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2">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2">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2">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2">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2">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2">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2">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2">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2">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2">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2">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2">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2">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2">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2">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2">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2">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2">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2">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2">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2">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2">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2">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2">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2">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x14ac:dyDescent="0.2">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2">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2">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2">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2">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2">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2">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2">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2">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2">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2">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2">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2">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2">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2">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x14ac:dyDescent="0.2">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2">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2">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2">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2">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2">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2">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2">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2">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2">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2">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2">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2">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2">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2">
      <c r="C83" s="2" t="s">
        <v>41</v>
      </c>
    </row>
    <row r="84" spans="1:78" x14ac:dyDescent="0.2">
      <c r="C84" s="26" t="s">
        <v>42</v>
      </c>
    </row>
    <row r="85" spans="1:78" hidden="1" x14ac:dyDescent="0.2">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2">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ColWidth="9" defaultRowHeight="13.2" x14ac:dyDescent="0.2"/>
  <cols>
    <col min="1" max="1" width="9" style="3"/>
    <col min="2" max="144" width="11.88671875" style="3" customWidth="1"/>
    <col min="145" max="16384" width="9" style="3"/>
  </cols>
  <sheetData>
    <row r="1" spans="1:148" x14ac:dyDescent="0.2">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2">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2">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2">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2">
      <c r="A6" s="29" t="s">
        <v>107</v>
      </c>
      <c r="B6" s="34">
        <f>B7</f>
        <v>2016</v>
      </c>
      <c r="C6" s="34">
        <f t="shared" ref="C6:X6" si="3">C7</f>
        <v>242101</v>
      </c>
      <c r="D6" s="34">
        <f t="shared" si="3"/>
        <v>46</v>
      </c>
      <c r="E6" s="34">
        <f t="shared" si="3"/>
        <v>17</v>
      </c>
      <c r="F6" s="34">
        <f t="shared" si="3"/>
        <v>1</v>
      </c>
      <c r="G6" s="34">
        <f t="shared" si="3"/>
        <v>0</v>
      </c>
      <c r="H6" s="34" t="str">
        <f t="shared" si="3"/>
        <v>三重県　亀山市</v>
      </c>
      <c r="I6" s="34" t="str">
        <f t="shared" si="3"/>
        <v>法適用</v>
      </c>
      <c r="J6" s="34" t="str">
        <f t="shared" si="3"/>
        <v>下水道事業</v>
      </c>
      <c r="K6" s="34" t="str">
        <f t="shared" si="3"/>
        <v>公共下水道</v>
      </c>
      <c r="L6" s="34" t="str">
        <f t="shared" si="3"/>
        <v>Cc2</v>
      </c>
      <c r="M6" s="34">
        <f t="shared" si="3"/>
        <v>0</v>
      </c>
      <c r="N6" s="35" t="str">
        <f t="shared" si="3"/>
        <v>-</v>
      </c>
      <c r="O6" s="35">
        <f t="shared" si="3"/>
        <v>47.98</v>
      </c>
      <c r="P6" s="35">
        <f t="shared" si="3"/>
        <v>50.26</v>
      </c>
      <c r="Q6" s="35">
        <f t="shared" si="3"/>
        <v>91.94</v>
      </c>
      <c r="R6" s="35">
        <f t="shared" si="3"/>
        <v>2420</v>
      </c>
      <c r="S6" s="35">
        <f t="shared" si="3"/>
        <v>49709</v>
      </c>
      <c r="T6" s="35">
        <f t="shared" si="3"/>
        <v>191.04</v>
      </c>
      <c r="U6" s="35">
        <f t="shared" si="3"/>
        <v>260.2</v>
      </c>
      <c r="V6" s="35">
        <f t="shared" si="3"/>
        <v>24893</v>
      </c>
      <c r="W6" s="35">
        <f t="shared" si="3"/>
        <v>8.08</v>
      </c>
      <c r="X6" s="35">
        <f t="shared" si="3"/>
        <v>3080.82</v>
      </c>
      <c r="Y6" s="36" t="str">
        <f>IF(Y7="",NA(),Y7)</f>
        <v>-</v>
      </c>
      <c r="Z6" s="36" t="str">
        <f t="shared" ref="Z6:AH6" si="4">IF(Z7="",NA(),Z7)</f>
        <v>-</v>
      </c>
      <c r="AA6" s="36" t="str">
        <f t="shared" si="4"/>
        <v>-</v>
      </c>
      <c r="AB6" s="36">
        <f t="shared" si="4"/>
        <v>103.19</v>
      </c>
      <c r="AC6" s="36">
        <f t="shared" si="4"/>
        <v>101.51</v>
      </c>
      <c r="AD6" s="36" t="str">
        <f t="shared" si="4"/>
        <v>-</v>
      </c>
      <c r="AE6" s="36" t="str">
        <f t="shared" si="4"/>
        <v>-</v>
      </c>
      <c r="AF6" s="36" t="str">
        <f t="shared" si="4"/>
        <v>-</v>
      </c>
      <c r="AG6" s="36">
        <f t="shared" si="4"/>
        <v>98.03</v>
      </c>
      <c r="AH6" s="36">
        <f t="shared" si="4"/>
        <v>106.85</v>
      </c>
      <c r="AI6" s="35" t="str">
        <f>IF(AI7="","",IF(AI7="-","【-】","【"&amp;SUBSTITUTE(TEXT(AI7,"#,##0.00"),"-","△")&amp;"】"))</f>
        <v>【108.57】</v>
      </c>
      <c r="AJ6" s="36" t="str">
        <f>IF(AJ7="",NA(),AJ7)</f>
        <v>-</v>
      </c>
      <c r="AK6" s="36" t="str">
        <f t="shared" ref="AK6:AS6" si="5">IF(AK7="",NA(),AK7)</f>
        <v>-</v>
      </c>
      <c r="AL6" s="36" t="str">
        <f t="shared" si="5"/>
        <v>-</v>
      </c>
      <c r="AM6" s="35">
        <f t="shared" si="5"/>
        <v>0</v>
      </c>
      <c r="AN6" s="35">
        <f t="shared" si="5"/>
        <v>0</v>
      </c>
      <c r="AO6" s="36" t="str">
        <f t="shared" si="5"/>
        <v>-</v>
      </c>
      <c r="AP6" s="36" t="str">
        <f t="shared" si="5"/>
        <v>-</v>
      </c>
      <c r="AQ6" s="36" t="str">
        <f t="shared" si="5"/>
        <v>-</v>
      </c>
      <c r="AR6" s="36">
        <f t="shared" si="5"/>
        <v>196.92</v>
      </c>
      <c r="AS6" s="36">
        <f t="shared" si="5"/>
        <v>92.92</v>
      </c>
      <c r="AT6" s="35" t="str">
        <f>IF(AT7="","",IF(AT7="-","【-】","【"&amp;SUBSTITUTE(TEXT(AT7,"#,##0.00"),"-","△")&amp;"】"))</f>
        <v>【4.38】</v>
      </c>
      <c r="AU6" s="36" t="str">
        <f>IF(AU7="",NA(),AU7)</f>
        <v>-</v>
      </c>
      <c r="AV6" s="36" t="str">
        <f t="shared" ref="AV6:BD6" si="6">IF(AV7="",NA(),AV7)</f>
        <v>-</v>
      </c>
      <c r="AW6" s="36" t="str">
        <f t="shared" si="6"/>
        <v>-</v>
      </c>
      <c r="AX6" s="36">
        <f t="shared" si="6"/>
        <v>118.98</v>
      </c>
      <c r="AY6" s="36">
        <f t="shared" si="6"/>
        <v>116.67</v>
      </c>
      <c r="AZ6" s="36" t="str">
        <f t="shared" si="6"/>
        <v>-</v>
      </c>
      <c r="BA6" s="36" t="str">
        <f t="shared" si="6"/>
        <v>-</v>
      </c>
      <c r="BB6" s="36" t="str">
        <f t="shared" si="6"/>
        <v>-</v>
      </c>
      <c r="BC6" s="36">
        <f t="shared" si="6"/>
        <v>70.02</v>
      </c>
      <c r="BD6" s="36">
        <f t="shared" si="6"/>
        <v>50.66</v>
      </c>
      <c r="BE6" s="35" t="str">
        <f>IF(BE7="","",IF(BE7="-","【-】","【"&amp;SUBSTITUTE(TEXT(BE7,"#,##0.00"),"-","△")&amp;"】"))</f>
        <v>【59.95】</v>
      </c>
      <c r="BF6" s="36" t="str">
        <f>IF(BF7="",NA(),BF7)</f>
        <v>-</v>
      </c>
      <c r="BG6" s="36" t="str">
        <f t="shared" ref="BG6:BO6" si="7">IF(BG7="",NA(),BG7)</f>
        <v>-</v>
      </c>
      <c r="BH6" s="36" t="str">
        <f t="shared" si="7"/>
        <v>-</v>
      </c>
      <c r="BI6" s="36">
        <f t="shared" si="7"/>
        <v>209.32</v>
      </c>
      <c r="BJ6" s="36">
        <f t="shared" si="7"/>
        <v>312.95999999999998</v>
      </c>
      <c r="BK6" s="36" t="str">
        <f t="shared" si="7"/>
        <v>-</v>
      </c>
      <c r="BL6" s="36" t="str">
        <f t="shared" si="7"/>
        <v>-</v>
      </c>
      <c r="BM6" s="36" t="str">
        <f t="shared" si="7"/>
        <v>-</v>
      </c>
      <c r="BN6" s="36">
        <f t="shared" si="7"/>
        <v>1240.1600000000001</v>
      </c>
      <c r="BO6" s="36">
        <f t="shared" si="7"/>
        <v>1111.31</v>
      </c>
      <c r="BP6" s="35" t="str">
        <f>IF(BP7="","",IF(BP7="-","【-】","【"&amp;SUBSTITUTE(TEXT(BP7,"#,##0.00"),"-","△")&amp;"】"))</f>
        <v>【728.30】</v>
      </c>
      <c r="BQ6" s="36" t="str">
        <f>IF(BQ7="",NA(),BQ7)</f>
        <v>-</v>
      </c>
      <c r="BR6" s="36" t="str">
        <f t="shared" ref="BR6:BZ6" si="8">IF(BR7="",NA(),BR7)</f>
        <v>-</v>
      </c>
      <c r="BS6" s="36" t="str">
        <f t="shared" si="8"/>
        <v>-</v>
      </c>
      <c r="BT6" s="36">
        <f t="shared" si="8"/>
        <v>97.19</v>
      </c>
      <c r="BU6" s="36">
        <f t="shared" si="8"/>
        <v>100</v>
      </c>
      <c r="BV6" s="36" t="str">
        <f t="shared" si="8"/>
        <v>-</v>
      </c>
      <c r="BW6" s="36" t="str">
        <f t="shared" si="8"/>
        <v>-</v>
      </c>
      <c r="BX6" s="36" t="str">
        <f t="shared" si="8"/>
        <v>-</v>
      </c>
      <c r="BY6" s="36">
        <f t="shared" si="8"/>
        <v>60.17</v>
      </c>
      <c r="BZ6" s="36">
        <f t="shared" si="8"/>
        <v>75.540000000000006</v>
      </c>
      <c r="CA6" s="35" t="str">
        <f>IF(CA7="","",IF(CA7="-","【-】","【"&amp;SUBSTITUTE(TEXT(CA7,"#,##0.00"),"-","△")&amp;"】"))</f>
        <v>【100.04】</v>
      </c>
      <c r="CB6" s="36" t="str">
        <f>IF(CB7="",NA(),CB7)</f>
        <v>-</v>
      </c>
      <c r="CC6" s="36" t="str">
        <f t="shared" ref="CC6:CK6" si="9">IF(CC7="",NA(),CC7)</f>
        <v>-</v>
      </c>
      <c r="CD6" s="36" t="str">
        <f t="shared" si="9"/>
        <v>-</v>
      </c>
      <c r="CE6" s="36">
        <f t="shared" si="9"/>
        <v>155.87</v>
      </c>
      <c r="CF6" s="36">
        <f t="shared" si="9"/>
        <v>151.56</v>
      </c>
      <c r="CG6" s="36" t="str">
        <f t="shared" si="9"/>
        <v>-</v>
      </c>
      <c r="CH6" s="36" t="str">
        <f t="shared" si="9"/>
        <v>-</v>
      </c>
      <c r="CI6" s="36" t="str">
        <f t="shared" si="9"/>
        <v>-</v>
      </c>
      <c r="CJ6" s="36">
        <f t="shared" si="9"/>
        <v>281.52999999999997</v>
      </c>
      <c r="CK6" s="36">
        <f t="shared" si="9"/>
        <v>207.96</v>
      </c>
      <c r="CL6" s="35" t="str">
        <f>IF(CL7="","",IF(CL7="-","【-】","【"&amp;SUBSTITUTE(TEXT(CL7,"#,##0.00"),"-","△")&amp;"】"))</f>
        <v>【137.82】</v>
      </c>
      <c r="CM6" s="36" t="str">
        <f>IF(CM7="",NA(),CM7)</f>
        <v>-</v>
      </c>
      <c r="CN6" s="36" t="str">
        <f t="shared" ref="CN6:CV6" si="10">IF(CN7="",NA(),CN7)</f>
        <v>-</v>
      </c>
      <c r="CO6" s="36" t="str">
        <f t="shared" si="10"/>
        <v>-</v>
      </c>
      <c r="CP6" s="36" t="str">
        <f t="shared" si="10"/>
        <v>-</v>
      </c>
      <c r="CQ6" s="36" t="str">
        <f t="shared" si="10"/>
        <v>-</v>
      </c>
      <c r="CR6" s="36" t="str">
        <f t="shared" si="10"/>
        <v>-</v>
      </c>
      <c r="CS6" s="36" t="str">
        <f t="shared" si="10"/>
        <v>-</v>
      </c>
      <c r="CT6" s="36" t="str">
        <f t="shared" si="10"/>
        <v>-</v>
      </c>
      <c r="CU6" s="36">
        <f t="shared" si="10"/>
        <v>44.89</v>
      </c>
      <c r="CV6" s="36">
        <f t="shared" si="10"/>
        <v>53.51</v>
      </c>
      <c r="CW6" s="35" t="str">
        <f>IF(CW7="","",IF(CW7="-","【-】","【"&amp;SUBSTITUTE(TEXT(CW7,"#,##0.00"),"-","△")&amp;"】"))</f>
        <v>【60.09】</v>
      </c>
      <c r="CX6" s="36" t="str">
        <f>IF(CX7="",NA(),CX7)</f>
        <v>-</v>
      </c>
      <c r="CY6" s="36" t="str">
        <f t="shared" ref="CY6:DG6" si="11">IF(CY7="",NA(),CY7)</f>
        <v>-</v>
      </c>
      <c r="CZ6" s="36" t="str">
        <f t="shared" si="11"/>
        <v>-</v>
      </c>
      <c r="DA6" s="36">
        <f t="shared" si="11"/>
        <v>74.819999999999993</v>
      </c>
      <c r="DB6" s="36">
        <f t="shared" si="11"/>
        <v>77.2</v>
      </c>
      <c r="DC6" s="36" t="str">
        <f t="shared" si="11"/>
        <v>-</v>
      </c>
      <c r="DD6" s="36" t="str">
        <f t="shared" si="11"/>
        <v>-</v>
      </c>
      <c r="DE6" s="36" t="str">
        <f t="shared" si="11"/>
        <v>-</v>
      </c>
      <c r="DF6" s="36">
        <f t="shared" si="11"/>
        <v>64.89</v>
      </c>
      <c r="DG6" s="36">
        <f t="shared" si="11"/>
        <v>83.91</v>
      </c>
      <c r="DH6" s="35" t="str">
        <f>IF(DH7="","",IF(DH7="-","【-】","【"&amp;SUBSTITUTE(TEXT(DH7,"#,##0.00"),"-","△")&amp;"】"))</f>
        <v>【94.90】</v>
      </c>
      <c r="DI6" s="36" t="str">
        <f>IF(DI7="",NA(),DI7)</f>
        <v>-</v>
      </c>
      <c r="DJ6" s="36" t="str">
        <f t="shared" ref="DJ6:DR6" si="12">IF(DJ7="",NA(),DJ7)</f>
        <v>-</v>
      </c>
      <c r="DK6" s="36" t="str">
        <f t="shared" si="12"/>
        <v>-</v>
      </c>
      <c r="DL6" s="36">
        <f t="shared" si="12"/>
        <v>2.4</v>
      </c>
      <c r="DM6" s="36">
        <f t="shared" si="12"/>
        <v>4.6100000000000003</v>
      </c>
      <c r="DN6" s="36" t="str">
        <f t="shared" si="12"/>
        <v>-</v>
      </c>
      <c r="DO6" s="36" t="str">
        <f t="shared" si="12"/>
        <v>-</v>
      </c>
      <c r="DP6" s="36" t="str">
        <f t="shared" si="12"/>
        <v>-</v>
      </c>
      <c r="DQ6" s="36">
        <f t="shared" si="12"/>
        <v>11.68</v>
      </c>
      <c r="DR6" s="36">
        <f t="shared" si="12"/>
        <v>21.09</v>
      </c>
      <c r="DS6" s="35" t="str">
        <f>IF(DS7="","",IF(DS7="-","【-】","【"&amp;SUBSTITUTE(TEXT(DS7,"#,##0.00"),"-","△")&amp;"】"))</f>
        <v>【37.36】</v>
      </c>
      <c r="DT6" s="36" t="str">
        <f>IF(DT7="",NA(),DT7)</f>
        <v>-</v>
      </c>
      <c r="DU6" s="36" t="str">
        <f t="shared" ref="DU6:EC6" si="13">IF(DU7="",NA(),DU7)</f>
        <v>-</v>
      </c>
      <c r="DV6" s="36" t="str">
        <f t="shared" si="13"/>
        <v>-</v>
      </c>
      <c r="DW6" s="35">
        <f t="shared" si="13"/>
        <v>0</v>
      </c>
      <c r="DX6" s="35">
        <f t="shared" si="13"/>
        <v>0</v>
      </c>
      <c r="DY6" s="36" t="str">
        <f t="shared" si="13"/>
        <v>-</v>
      </c>
      <c r="DZ6" s="36" t="str">
        <f t="shared" si="13"/>
        <v>-</v>
      </c>
      <c r="EA6" s="36" t="str">
        <f t="shared" si="13"/>
        <v>-</v>
      </c>
      <c r="EB6" s="35">
        <f t="shared" si="13"/>
        <v>0</v>
      </c>
      <c r="EC6" s="35">
        <f t="shared" si="13"/>
        <v>0</v>
      </c>
      <c r="ED6" s="35" t="str">
        <f>IF(ED7="","",IF(ED7="-","【-】","【"&amp;SUBSTITUTE(TEXT(ED7,"#,##0.00"),"-","△")&amp;"】"))</f>
        <v>【4.96】</v>
      </c>
      <c r="EE6" s="36" t="str">
        <f>IF(EE7="",NA(),EE7)</f>
        <v>-</v>
      </c>
      <c r="EF6" s="36" t="str">
        <f t="shared" ref="EF6:EN6" si="14">IF(EF7="",NA(),EF7)</f>
        <v>-</v>
      </c>
      <c r="EG6" s="36" t="str">
        <f t="shared" si="14"/>
        <v>-</v>
      </c>
      <c r="EH6" s="35">
        <f t="shared" si="14"/>
        <v>0</v>
      </c>
      <c r="EI6" s="35">
        <f t="shared" si="14"/>
        <v>0</v>
      </c>
      <c r="EJ6" s="36" t="str">
        <f t="shared" si="14"/>
        <v>-</v>
      </c>
      <c r="EK6" s="36" t="str">
        <f t="shared" si="14"/>
        <v>-</v>
      </c>
      <c r="EL6" s="36" t="str">
        <f t="shared" si="14"/>
        <v>-</v>
      </c>
      <c r="EM6" s="36">
        <f t="shared" si="14"/>
        <v>0.33</v>
      </c>
      <c r="EN6" s="36">
        <f t="shared" si="14"/>
        <v>0.15</v>
      </c>
      <c r="EO6" s="35" t="str">
        <f>IF(EO7="","",IF(EO7="-","【-】","【"&amp;SUBSTITUTE(TEXT(EO7,"#,##0.00"),"-","△")&amp;"】"))</f>
        <v>【0.27】</v>
      </c>
    </row>
    <row r="7" spans="1:148" s="37" customFormat="1" x14ac:dyDescent="0.2">
      <c r="A7" s="29"/>
      <c r="B7" s="38">
        <v>2016</v>
      </c>
      <c r="C7" s="38">
        <v>242101</v>
      </c>
      <c r="D7" s="38">
        <v>46</v>
      </c>
      <c r="E7" s="38">
        <v>17</v>
      </c>
      <c r="F7" s="38">
        <v>1</v>
      </c>
      <c r="G7" s="38">
        <v>0</v>
      </c>
      <c r="H7" s="38" t="s">
        <v>108</v>
      </c>
      <c r="I7" s="38" t="s">
        <v>109</v>
      </c>
      <c r="J7" s="38" t="s">
        <v>110</v>
      </c>
      <c r="K7" s="38" t="s">
        <v>111</v>
      </c>
      <c r="L7" s="38" t="s">
        <v>112</v>
      </c>
      <c r="M7" s="38"/>
      <c r="N7" s="39" t="s">
        <v>113</v>
      </c>
      <c r="O7" s="39">
        <v>47.98</v>
      </c>
      <c r="P7" s="39">
        <v>50.26</v>
      </c>
      <c r="Q7" s="39">
        <v>91.94</v>
      </c>
      <c r="R7" s="39">
        <v>2420</v>
      </c>
      <c r="S7" s="39">
        <v>49709</v>
      </c>
      <c r="T7" s="39">
        <v>191.04</v>
      </c>
      <c r="U7" s="39">
        <v>260.2</v>
      </c>
      <c r="V7" s="39">
        <v>24893</v>
      </c>
      <c r="W7" s="39">
        <v>8.08</v>
      </c>
      <c r="X7" s="39">
        <v>3080.82</v>
      </c>
      <c r="Y7" s="39" t="s">
        <v>113</v>
      </c>
      <c r="Z7" s="39" t="s">
        <v>113</v>
      </c>
      <c r="AA7" s="39" t="s">
        <v>113</v>
      </c>
      <c r="AB7" s="39">
        <v>103.19</v>
      </c>
      <c r="AC7" s="39">
        <v>101.51</v>
      </c>
      <c r="AD7" s="39" t="s">
        <v>113</v>
      </c>
      <c r="AE7" s="39" t="s">
        <v>113</v>
      </c>
      <c r="AF7" s="39" t="s">
        <v>113</v>
      </c>
      <c r="AG7" s="39">
        <v>98.03</v>
      </c>
      <c r="AH7" s="39">
        <v>106.85</v>
      </c>
      <c r="AI7" s="39">
        <v>108.57</v>
      </c>
      <c r="AJ7" s="39" t="s">
        <v>113</v>
      </c>
      <c r="AK7" s="39" t="s">
        <v>113</v>
      </c>
      <c r="AL7" s="39" t="s">
        <v>113</v>
      </c>
      <c r="AM7" s="39">
        <v>0</v>
      </c>
      <c r="AN7" s="39">
        <v>0</v>
      </c>
      <c r="AO7" s="39" t="s">
        <v>113</v>
      </c>
      <c r="AP7" s="39" t="s">
        <v>113</v>
      </c>
      <c r="AQ7" s="39" t="s">
        <v>113</v>
      </c>
      <c r="AR7" s="39">
        <v>196.92</v>
      </c>
      <c r="AS7" s="39">
        <v>92.92</v>
      </c>
      <c r="AT7" s="39">
        <v>4.38</v>
      </c>
      <c r="AU7" s="39" t="s">
        <v>113</v>
      </c>
      <c r="AV7" s="39" t="s">
        <v>113</v>
      </c>
      <c r="AW7" s="39" t="s">
        <v>113</v>
      </c>
      <c r="AX7" s="39">
        <v>118.98</v>
      </c>
      <c r="AY7" s="39">
        <v>116.67</v>
      </c>
      <c r="AZ7" s="39" t="s">
        <v>113</v>
      </c>
      <c r="BA7" s="39" t="s">
        <v>113</v>
      </c>
      <c r="BB7" s="39" t="s">
        <v>113</v>
      </c>
      <c r="BC7" s="39">
        <v>70.02</v>
      </c>
      <c r="BD7" s="39">
        <v>50.66</v>
      </c>
      <c r="BE7" s="39">
        <v>59.95</v>
      </c>
      <c r="BF7" s="39" t="s">
        <v>113</v>
      </c>
      <c r="BG7" s="39" t="s">
        <v>113</v>
      </c>
      <c r="BH7" s="39" t="s">
        <v>113</v>
      </c>
      <c r="BI7" s="39">
        <v>209.32</v>
      </c>
      <c r="BJ7" s="39">
        <v>312.95999999999998</v>
      </c>
      <c r="BK7" s="39" t="s">
        <v>113</v>
      </c>
      <c r="BL7" s="39" t="s">
        <v>113</v>
      </c>
      <c r="BM7" s="39" t="s">
        <v>113</v>
      </c>
      <c r="BN7" s="39">
        <v>1240.1600000000001</v>
      </c>
      <c r="BO7" s="39">
        <v>1111.31</v>
      </c>
      <c r="BP7" s="39">
        <v>728.3</v>
      </c>
      <c r="BQ7" s="39" t="s">
        <v>113</v>
      </c>
      <c r="BR7" s="39" t="s">
        <v>113</v>
      </c>
      <c r="BS7" s="39" t="s">
        <v>113</v>
      </c>
      <c r="BT7" s="39">
        <v>97.19</v>
      </c>
      <c r="BU7" s="39">
        <v>100</v>
      </c>
      <c r="BV7" s="39" t="s">
        <v>113</v>
      </c>
      <c r="BW7" s="39" t="s">
        <v>113</v>
      </c>
      <c r="BX7" s="39" t="s">
        <v>113</v>
      </c>
      <c r="BY7" s="39">
        <v>60.17</v>
      </c>
      <c r="BZ7" s="39">
        <v>75.540000000000006</v>
      </c>
      <c r="CA7" s="39">
        <v>100.04</v>
      </c>
      <c r="CB7" s="39" t="s">
        <v>113</v>
      </c>
      <c r="CC7" s="39" t="s">
        <v>113</v>
      </c>
      <c r="CD7" s="39" t="s">
        <v>113</v>
      </c>
      <c r="CE7" s="39">
        <v>155.87</v>
      </c>
      <c r="CF7" s="39">
        <v>151.56</v>
      </c>
      <c r="CG7" s="39" t="s">
        <v>113</v>
      </c>
      <c r="CH7" s="39" t="s">
        <v>113</v>
      </c>
      <c r="CI7" s="39" t="s">
        <v>113</v>
      </c>
      <c r="CJ7" s="39">
        <v>281.52999999999997</v>
      </c>
      <c r="CK7" s="39">
        <v>207.96</v>
      </c>
      <c r="CL7" s="39">
        <v>137.82</v>
      </c>
      <c r="CM7" s="39" t="s">
        <v>113</v>
      </c>
      <c r="CN7" s="39" t="s">
        <v>113</v>
      </c>
      <c r="CO7" s="39" t="s">
        <v>113</v>
      </c>
      <c r="CP7" s="39" t="s">
        <v>113</v>
      </c>
      <c r="CQ7" s="39" t="s">
        <v>113</v>
      </c>
      <c r="CR7" s="39" t="s">
        <v>113</v>
      </c>
      <c r="CS7" s="39" t="s">
        <v>113</v>
      </c>
      <c r="CT7" s="39" t="s">
        <v>113</v>
      </c>
      <c r="CU7" s="39">
        <v>44.89</v>
      </c>
      <c r="CV7" s="39">
        <v>53.51</v>
      </c>
      <c r="CW7" s="39">
        <v>60.09</v>
      </c>
      <c r="CX7" s="39" t="s">
        <v>113</v>
      </c>
      <c r="CY7" s="39" t="s">
        <v>113</v>
      </c>
      <c r="CZ7" s="39" t="s">
        <v>113</v>
      </c>
      <c r="DA7" s="39">
        <v>74.819999999999993</v>
      </c>
      <c r="DB7" s="39">
        <v>77.2</v>
      </c>
      <c r="DC7" s="39" t="s">
        <v>113</v>
      </c>
      <c r="DD7" s="39" t="s">
        <v>113</v>
      </c>
      <c r="DE7" s="39" t="s">
        <v>113</v>
      </c>
      <c r="DF7" s="39">
        <v>64.89</v>
      </c>
      <c r="DG7" s="39">
        <v>83.91</v>
      </c>
      <c r="DH7" s="39">
        <v>94.9</v>
      </c>
      <c r="DI7" s="39" t="s">
        <v>113</v>
      </c>
      <c r="DJ7" s="39" t="s">
        <v>113</v>
      </c>
      <c r="DK7" s="39" t="s">
        <v>113</v>
      </c>
      <c r="DL7" s="39">
        <v>2.4</v>
      </c>
      <c r="DM7" s="39">
        <v>4.6100000000000003</v>
      </c>
      <c r="DN7" s="39" t="s">
        <v>113</v>
      </c>
      <c r="DO7" s="39" t="s">
        <v>113</v>
      </c>
      <c r="DP7" s="39" t="s">
        <v>113</v>
      </c>
      <c r="DQ7" s="39">
        <v>11.68</v>
      </c>
      <c r="DR7" s="39">
        <v>21.09</v>
      </c>
      <c r="DS7" s="39">
        <v>37.36</v>
      </c>
      <c r="DT7" s="39" t="s">
        <v>113</v>
      </c>
      <c r="DU7" s="39" t="s">
        <v>113</v>
      </c>
      <c r="DV7" s="39" t="s">
        <v>113</v>
      </c>
      <c r="DW7" s="39">
        <v>0</v>
      </c>
      <c r="DX7" s="39">
        <v>0</v>
      </c>
      <c r="DY7" s="39" t="s">
        <v>113</v>
      </c>
      <c r="DZ7" s="39" t="s">
        <v>113</v>
      </c>
      <c r="EA7" s="39" t="s">
        <v>113</v>
      </c>
      <c r="EB7" s="39">
        <v>0</v>
      </c>
      <c r="EC7" s="39">
        <v>0</v>
      </c>
      <c r="ED7" s="39">
        <v>4.96</v>
      </c>
      <c r="EE7" s="39" t="s">
        <v>113</v>
      </c>
      <c r="EF7" s="39" t="s">
        <v>113</v>
      </c>
      <c r="EG7" s="39" t="s">
        <v>113</v>
      </c>
      <c r="EH7" s="39">
        <v>0</v>
      </c>
      <c r="EI7" s="39">
        <v>0</v>
      </c>
      <c r="EJ7" s="39" t="s">
        <v>113</v>
      </c>
      <c r="EK7" s="39" t="s">
        <v>113</v>
      </c>
      <c r="EL7" s="39" t="s">
        <v>113</v>
      </c>
      <c r="EM7" s="39">
        <v>0.33</v>
      </c>
      <c r="EN7" s="39">
        <v>0.15</v>
      </c>
      <c r="EO7" s="39">
        <v>0.27</v>
      </c>
    </row>
    <row r="8" spans="1:148" x14ac:dyDescent="0.2">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2">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2">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大岸裕子</dc:creator>
  <cp:lastModifiedBy>Administrator</cp:lastModifiedBy>
  <dcterms:created xsi:type="dcterms:W3CDTF">2020-02-27T06:17:26Z</dcterms:created>
  <dcterms:modified xsi:type="dcterms:W3CDTF">2020-02-27T06:17:26Z</dcterms:modified>
</cp:coreProperties>
</file>