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8.2.10【経営比較分析表】\01提出\"/>
    </mc:Choice>
  </mc:AlternateContent>
  <workbookProtection workbookAlgorithmName="SHA-512" workbookHashValue="NPaqzHyvOHeUZZlMo/haATxL7PXnt3uN1ZI5fhW+qqAa4Rfnbf8HrCM4hoILoQeMWoy8rF7WAyb8Qw4QgMJ5WA==" workbookSaltValue="XrvJTA5xZhqb6Nag6uOIU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<sst xmlns="http://schemas.openxmlformats.org/spreadsheetml/2006/main" count="236" uniqueCount="115">
  <si>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</si>
  <si>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</si>
  <si>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</si>
  <si>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</si>
  <si>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</si>
  <si>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</si>
  <si>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</si>
  <si>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</si>
  <si>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</si>
  <si>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</si>
  <si>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</si>
  <si>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</si>
  <si>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</si>
  <si>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</si>
  <si>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</si>
  <si>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</si>
  <si>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</si>
  <si>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</si>
  <si>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</si>
  <si>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</si>
  <si>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</si>
  <si>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</si>
  <si>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</si>
  <si>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</si>
  <si>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</si>
  <si>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</si>
  <si>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</si>
  <si>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</si>
  <si>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</si>
  <si>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</si>
  <si>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</si>
  <si>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</si>
  <si>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</si>
  <si>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</si>
  <si>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</si>
  <si>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</si>
  <si>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</si>
  <si>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</si>
  <si>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</si>
  <si>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</si>
  <si>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</si>
  <si>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</si>
  <si>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</si>
  <si>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</si>
  <si>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</si>
  <si>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</si>
  <si>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</si>
  <si>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</si>
  <si>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</si>
  <si>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</si>
  <si>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</si>
  <si>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</si>
  <si>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</si>
  <si>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</si>
  <si>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</si>
  <si>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</si>
  <si>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</si>
  <si>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</si>
  <si>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</si>
  <si>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</si>
  <si>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</si>
  <si>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</si>
  <si>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</si>
  <si>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</si>
  <si>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</si>
  <si>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</si>
  <si>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</si>
  <si>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</si>
  <si>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</si>
  <si>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</si>
  <si>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</si>
  <si>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</si>
  <si>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</si>
  <si>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</si>
  <si>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</si>
  <si>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</si>
  <si>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</si>
  <si>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</si>
  <si>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</si>
  <si>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</si>
  <si>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</si>
  <si>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</si>
  <si>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</si>
  <si>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</si>
  <si>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</si>
  <si>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</si>
  <si>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</si>
  <si>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</si>
  <si>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</si>
  <si>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</si>
  <si>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</si>
  <si>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</si>
  <si>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</si>
  <si>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</si>
  <si>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</si>
  <si>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</si>
  <si>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</si>
  <si>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</si>
  <si>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</si>
  <si>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</si>
  <si>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</si>
  <si>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</si>
  <si>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</si>
  <si>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</si>
  <si>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</si>
  <si>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</si>
  <si>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</si>
  <si>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</si>
  <si>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</si>
  <si>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</si>
  <si>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</si>
  <si>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</si>
  <si>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6年度の当該指標は100.86％で事業は安定しています。現状では整備途上であることから、十分な使用料収入が見込めず、営業外収益である繰入金の割合が約31％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80.75％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</si>
  <si>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19.70％であり、類似団体と比較してやや低いと言えます。
　②管渠老朽化率は法定耐用年数を超えた管渠延長の割合を表した指標で、管渠の老朽化度合を示しています。本市の指標は3.26%であり、類似団体と比較して高いと言えます。
　③管渠改善率は当該年度に更新した管渠延長の割合を表した指標で、管渠の更新ペースや状況を把握することができます。本市の指標は0.11%であり、類似団体と比較してやや高いと言えます。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</si>
  <si>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31％を占めており、経営基盤の強化が早急かつ大きな課題となっています。よって、これらの課題に対し、使用料の改定作業を進めています（令和9年度改定予定）。
　健全かつ持続可能な公共下道事業を進めるため、今後も使用料等の収益の確保並びに事業の効率的な整備や適切な維持管理を行い、経営の健全化に努めていきます。
</t>
    <rPh sb="94" eb="96">
      <t>カダイ</t>
    </rPh>
    <rPh sb="97" eb="98">
      <t>タイ</t>
    </rPh>
    <rPh sb="100" eb="103">
      <t>シヨウリョウ</t>
    </rPh>
    <rPh sb="104" eb="106">
      <t>カイテイ</t>
    </rPh>
    <rPh sb="106" eb="108">
      <t>サギョウ</t>
    </rPh>
    <rPh sb="109" eb="110">
      <t>スス</t>
    </rPh>
    <rPh sb="116" eb="118">
      <t>レイワ</t>
    </rPh>
    <rPh sb="119" eb="121">
      <t>ネンド</t>
    </rPh>
    <rPh sb="121" eb="123">
      <t>カイテイ</t>
    </rPh>
    <rPh sb="123" eb="12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</si>
</sst>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199999999999999"/>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0.24</c:v>
                </c:pt>
                <c:pt idx="2">
                  <c:v>0.19</c:v>
                </c:pt>
                <c:pt idx="3">
                  <c:v>0.19</c:v>
                </c:pt>
                <c:pt idx="4">
                  <c:v>0.11</c:v>
                </c:pt>
              </c:numCache>
            </c:numRef>
          </c:val>
          <c:extLst>
            <c:ext xmlns:c16="http://schemas.microsoft.com/office/drawing/2014/chart" uri="{C3380CC4-5D6E-409C-BE32-E72D297353CC}">
              <c16:uniqueId val="{00000000-44E9-45D4-AEF5-A919B2C24A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0.06</c:v>
                </c:pt>
                <c:pt idx="2">
                  <c:v>0.09</c:v>
                </c:pt>
                <c:pt idx="3">
                  <c:v>0.16</c:v>
                </c:pt>
                <c:pt idx="4">
                  <c:v>0.1</c:v>
                </c:pt>
              </c:numCache>
            </c:numRef>
          </c:val>
          <c:smooth val="0"/>
          <c:extLst>
            <c:ext xmlns:c16="http://schemas.microsoft.com/office/drawing/2014/chart" uri="{C3380CC4-5D6E-409C-BE32-E72D297353CC}">
              <c16:uniqueId val="{00000001-44E9-45D4-AEF5-A919B2C24A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BF-4479-83CC-58F25EDEA6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51.2</c:v>
                </c:pt>
                <c:pt idx="2">
                  <c:v>57.32</c:v>
                </c:pt>
                <c:pt idx="3">
                  <c:v>51.61</c:v>
                </c:pt>
                <c:pt idx="4">
                  <c:v>49.57</c:v>
                </c:pt>
              </c:numCache>
            </c:numRef>
          </c:val>
          <c:smooth val="0"/>
          <c:extLst>
            <c:ext xmlns:c16="http://schemas.microsoft.com/office/drawing/2014/chart" uri="{C3380CC4-5D6E-409C-BE32-E72D297353CC}">
              <c16:uniqueId val="{00000001-ABBF-4479-83CC-58F25EDEA6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76.989999999999995</c:v>
                </c:pt>
                <c:pt idx="1">
                  <c:v>77.959999999999994</c:v>
                </c:pt>
                <c:pt idx="2">
                  <c:v>79.67</c:v>
                </c:pt>
                <c:pt idx="3">
                  <c:v>80.09</c:v>
                </c:pt>
                <c:pt idx="4">
                  <c:v>80.75</c:v>
                </c:pt>
              </c:numCache>
            </c:numRef>
          </c:val>
          <c:extLst>
            <c:ext xmlns:c16="http://schemas.microsoft.com/office/drawing/2014/chart" uri="{C3380CC4-5D6E-409C-BE32-E72D297353CC}">
              <c16:uniqueId val="{00000000-567B-4F75-8F29-EC2AC9F6FE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85.03</c:v>
                </c:pt>
                <c:pt idx="2">
                  <c:v>85.96</c:v>
                </c:pt>
                <c:pt idx="3">
                  <c:v>85.14</c:v>
                </c:pt>
                <c:pt idx="4">
                  <c:v>82.99</c:v>
                </c:pt>
              </c:numCache>
            </c:numRef>
          </c:val>
          <c:smooth val="0"/>
          <c:extLst>
            <c:ext xmlns:c16="http://schemas.microsoft.com/office/drawing/2014/chart" uri="{C3380CC4-5D6E-409C-BE32-E72D297353CC}">
              <c16:uniqueId val="{00000001-567B-4F75-8F29-EC2AC9F6FE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104.12</c:v>
                </c:pt>
                <c:pt idx="1">
                  <c:v>102.6</c:v>
                </c:pt>
                <c:pt idx="2">
                  <c:v>105.85</c:v>
                </c:pt>
                <c:pt idx="3">
                  <c:v>100.91</c:v>
                </c:pt>
                <c:pt idx="4">
                  <c:v>100.86</c:v>
                </c:pt>
              </c:numCache>
            </c:numRef>
          </c:val>
          <c:extLst>
            <c:ext xmlns:c16="http://schemas.microsoft.com/office/drawing/2014/chart" uri="{C3380CC4-5D6E-409C-BE32-E72D297353CC}">
              <c16:uniqueId val="{00000000-6D1A-46F8-BDCB-7652D4AE62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108.61</c:v>
                </c:pt>
                <c:pt idx="2">
                  <c:v>109.58</c:v>
                </c:pt>
                <c:pt idx="3">
                  <c:v>107.74</c:v>
                </c:pt>
                <c:pt idx="4">
                  <c:v>106.7</c:v>
                </c:pt>
              </c:numCache>
            </c:numRef>
          </c:val>
          <c:smooth val="0"/>
          <c:extLst>
            <c:ext xmlns:c16="http://schemas.microsoft.com/office/drawing/2014/chart" uri="{C3380CC4-5D6E-409C-BE32-E72D297353CC}">
              <c16:uniqueId val="{00000001-6D1A-46F8-BDCB-7652D4AE62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12.67</c:v>
                </c:pt>
                <c:pt idx="1">
                  <c:v>14.4</c:v>
                </c:pt>
                <c:pt idx="2">
                  <c:v>16.21</c:v>
                </c:pt>
                <c:pt idx="3">
                  <c:v>17.87</c:v>
                </c:pt>
                <c:pt idx="4">
                  <c:v>19.7</c:v>
                </c:pt>
              </c:numCache>
            </c:numRef>
          </c:val>
          <c:extLst>
            <c:ext xmlns:c16="http://schemas.microsoft.com/office/drawing/2014/chart" uri="{C3380CC4-5D6E-409C-BE32-E72D297353CC}">
              <c16:uniqueId val="{00000000-192C-4D76-8237-1B54609874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17.809999999999999</c:v>
                </c:pt>
                <c:pt idx="2">
                  <c:v>19.96</c:v>
                </c:pt>
                <c:pt idx="3">
                  <c:v>19.12</c:v>
                </c:pt>
                <c:pt idx="4">
                  <c:v>20.25</c:v>
                </c:pt>
              </c:numCache>
            </c:numRef>
          </c:val>
          <c:smooth val="0"/>
          <c:extLst>
            <c:ext xmlns:c16="http://schemas.microsoft.com/office/drawing/2014/chart" uri="{C3380CC4-5D6E-409C-BE32-E72D297353CC}">
              <c16:uniqueId val="{00000001-192C-4D76-8237-1B54609874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3.95</c:v>
                </c:pt>
                <c:pt idx="2">
                  <c:v>3.68</c:v>
                </c:pt>
                <c:pt idx="3">
                  <c:v>3.48</c:v>
                </c:pt>
                <c:pt idx="4">
                  <c:v>3.26</c:v>
                </c:pt>
              </c:numCache>
            </c:numRef>
          </c:val>
          <c:extLst>
            <c:ext xmlns:c16="http://schemas.microsoft.com/office/drawing/2014/chart" uri="{C3380CC4-5D6E-409C-BE32-E72D297353CC}">
              <c16:uniqueId val="{00000000-83DB-4222-9B89-1CB66109C9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0.64</c:v>
                </c:pt>
                <c:pt idx="2">
                  <c:v>0.83</c:v>
                </c:pt>
                <c:pt idx="3">
                  <c:v>1.54</c:v>
                </c:pt>
                <c:pt idx="4">
                  <c:v>1.3</c:v>
                </c:pt>
              </c:numCache>
            </c:numRef>
          </c:val>
          <c:smooth val="0"/>
          <c:extLst>
            <c:ext xmlns:c16="http://schemas.microsoft.com/office/drawing/2014/chart" uri="{C3380CC4-5D6E-409C-BE32-E72D297353CC}">
              <c16:uniqueId val="{00000001-83DB-4222-9B89-1CB66109C9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D1-4F6E-B2C9-74AD88B0B1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11.49</c:v>
                </c:pt>
                <c:pt idx="2">
                  <c:v>5.35</c:v>
                </c:pt>
                <c:pt idx="3">
                  <c:v>6.17</c:v>
                </c:pt>
                <c:pt idx="4" formatCode="#,##0.00;&quot;△&quot;#,##0.00">
                  <c:v>0</c:v>
                </c:pt>
              </c:numCache>
            </c:numRef>
          </c:val>
          <c:smooth val="0"/>
          <c:extLst>
            <c:ext xmlns:c16="http://schemas.microsoft.com/office/drawing/2014/chart" uri="{C3380CC4-5D6E-409C-BE32-E72D297353CC}">
              <c16:uniqueId val="{00000001-EED1-4F6E-B2C9-74AD88B0B1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141.57</c:v>
                </c:pt>
                <c:pt idx="1">
                  <c:v>151.6</c:v>
                </c:pt>
                <c:pt idx="2">
                  <c:v>150.54</c:v>
                </c:pt>
                <c:pt idx="3">
                  <c:v>137.71</c:v>
                </c:pt>
                <c:pt idx="4">
                  <c:v>139.88</c:v>
                </c:pt>
              </c:numCache>
            </c:numRef>
          </c:val>
          <c:extLst>
            <c:ext xmlns:c16="http://schemas.microsoft.com/office/drawing/2014/chart" uri="{C3380CC4-5D6E-409C-BE32-E72D297353CC}">
              <c16:uniqueId val="{00000000-76D3-47A5-937C-8B8BB4AD69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52.69</c:v>
                </c:pt>
                <c:pt idx="2">
                  <c:v>59.45</c:v>
                </c:pt>
                <c:pt idx="3">
                  <c:v>68.13</c:v>
                </c:pt>
                <c:pt idx="4">
                  <c:v>69.14</c:v>
                </c:pt>
              </c:numCache>
            </c:numRef>
          </c:val>
          <c:smooth val="0"/>
          <c:extLst>
            <c:ext xmlns:c16="http://schemas.microsoft.com/office/drawing/2014/chart" uri="{C3380CC4-5D6E-409C-BE32-E72D297353CC}">
              <c16:uniqueId val="{00000001-76D3-47A5-937C-8B8BB4AD69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325.99</c:v>
                </c:pt>
                <c:pt idx="1">
                  <c:v>345.63</c:v>
                </c:pt>
                <c:pt idx="2">
                  <c:v>377.03</c:v>
                </c:pt>
                <c:pt idx="3">
                  <c:v>396.81</c:v>
                </c:pt>
                <c:pt idx="4">
                  <c:v>362.68</c:v>
                </c:pt>
              </c:numCache>
            </c:numRef>
          </c:val>
          <c:extLst>
            <c:ext xmlns:c16="http://schemas.microsoft.com/office/drawing/2014/chart" uri="{C3380CC4-5D6E-409C-BE32-E72D297353CC}">
              <c16:uniqueId val="{00000000-4AF9-421E-9BBA-3E4542D326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998.38</c:v>
                </c:pt>
                <c:pt idx="2">
                  <c:v>925.32</c:v>
                </c:pt>
                <c:pt idx="3">
                  <c:v>932.94</c:v>
                </c:pt>
                <c:pt idx="4">
                  <c:v>930.09</c:v>
                </c:pt>
              </c:numCache>
            </c:numRef>
          </c:val>
          <c:smooth val="0"/>
          <c:extLst>
            <c:ext xmlns:c16="http://schemas.microsoft.com/office/drawing/2014/chart" uri="{C3380CC4-5D6E-409C-BE32-E72D297353CC}">
              <c16:uniqueId val="{00000001-4AF9-421E-9BBA-3E4542D326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98.13</c:v>
                </c:pt>
                <c:pt idx="1">
                  <c:v>97.77</c:v>
                </c:pt>
                <c:pt idx="2">
                  <c:v>98.34</c:v>
                </c:pt>
                <c:pt idx="3">
                  <c:v>97.25</c:v>
                </c:pt>
                <c:pt idx="4">
                  <c:v>96.86</c:v>
                </c:pt>
              </c:numCache>
            </c:numRef>
          </c:val>
          <c:extLst>
            <c:ext xmlns:c16="http://schemas.microsoft.com/office/drawing/2014/chart" uri="{C3380CC4-5D6E-409C-BE32-E72D297353CC}">
              <c16:uniqueId val="{00000000-FB17-43F4-A06A-8D8F281A94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95.92</c:v>
                </c:pt>
                <c:pt idx="2">
                  <c:v>96.98</c:v>
                </c:pt>
                <c:pt idx="3">
                  <c:v>103.51</c:v>
                </c:pt>
                <c:pt idx="4">
                  <c:v>102.43</c:v>
                </c:pt>
              </c:numCache>
            </c:numRef>
          </c:val>
          <c:smooth val="0"/>
          <c:extLst>
            <c:ext xmlns:c16="http://schemas.microsoft.com/office/drawing/2014/chart" uri="{C3380CC4-5D6E-409C-BE32-E72D297353CC}">
              <c16:uniqueId val="{00000001-FB17-43F4-A06A-8D8F281A94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74A-43DD-9FBE-74104E630C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156.75</c:v>
                </c:pt>
                <c:pt idx="2">
                  <c:v>153.54</c:v>
                </c:pt>
                <c:pt idx="3">
                  <c:v>151.82</c:v>
                </c:pt>
                <c:pt idx="4">
                  <c:v>155.12</c:v>
                </c:pt>
              </c:numCache>
            </c:numRef>
          </c:val>
          <c:smooth val="0"/>
          <c:extLst>
            <c:ext xmlns:c16="http://schemas.microsoft.com/office/drawing/2014/chart" uri="{C3380CC4-5D6E-409C-BE32-E72D297353CC}">
              <c16:uniqueId val="{00000001-574A-43DD-9FBE-74104E630C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22"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亀山市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Bd2</v>
      </c>
      <c r="X8" s="34"/>
      <c r="Y8" s="34"/>
      <c r="Z8" s="34"/>
      <c r="AA8" s="34"/>
      <c r="AB8" s="34"/>
      <c r="AC8" s="34"/>
      <c r="AD8" s="35" t="str">
        <f>データ!$M$6</f>
        <v>非設置</v>
      </c>
      <c r="AE8" s="35"/>
      <c r="AF8" s="35"/>
      <c r="AG8" s="35"/>
      <c r="AH8" s="35"/>
      <c r="AI8" s="35"/>
      <c r="AJ8" s="35"/>
      <c r="AK8" s="3"/>
      <c r="AL8" s="36">
        <f>データ!S6</f>
        <v>49130</v>
      </c>
      <c r="AM8" s="36"/>
      <c r="AN8" s="36"/>
      <c r="AO8" s="36"/>
      <c r="AP8" s="36"/>
      <c r="AQ8" s="36"/>
      <c r="AR8" s="36"/>
      <c r="AS8" s="36"/>
      <c r="AT8" s="37">
        <f>データ!T6</f>
        <v>191.04</v>
      </c>
      <c r="AU8" s="37"/>
      <c r="AV8" s="37"/>
      <c r="AW8" s="37"/>
      <c r="AX8" s="37"/>
      <c r="AY8" s="37"/>
      <c r="AZ8" s="37"/>
      <c r="BA8" s="37"/>
      <c r="BB8" s="37">
        <f>データ!U6</f>
        <v>257.17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53.57</v>
      </c>
      <c r="J10" s="37"/>
      <c r="K10" s="37"/>
      <c r="L10" s="37"/>
      <c r="M10" s="37"/>
      <c r="N10" s="37"/>
      <c r="O10" s="37"/>
      <c r="P10" s="37">
        <f>データ!P6</f>
        <v>64.069999999999993</v>
      </c>
      <c r="Q10" s="37"/>
      <c r="R10" s="37"/>
      <c r="S10" s="37"/>
      <c r="T10" s="37"/>
      <c r="U10" s="37"/>
      <c r="V10" s="37"/>
      <c r="W10" s="37">
        <f>データ!Q6</f>
        <v>95.05</v>
      </c>
      <c r="X10" s="37"/>
      <c r="Y10" s="37"/>
      <c r="Z10" s="37"/>
      <c r="AA10" s="37"/>
      <c r="AB10" s="37"/>
      <c r="AC10" s="37"/>
      <c r="AD10" s="36">
        <f>データ!R6</f>
        <v>2470</v>
      </c>
      <c r="AE10" s="36"/>
      <c r="AF10" s="36"/>
      <c r="AG10" s="36"/>
      <c r="AH10" s="36"/>
      <c r="AI10" s="36"/>
      <c r="AJ10" s="36"/>
      <c r="AK10" s="2"/>
      <c r="AL10" s="36">
        <f>データ!V6</f>
        <v>31417</v>
      </c>
      <c r="AM10" s="36"/>
      <c r="AN10" s="36"/>
      <c r="AO10" s="36"/>
      <c r="AP10" s="36"/>
      <c r="AQ10" s="36"/>
      <c r="AR10" s="36"/>
      <c r="AS10" s="36"/>
      <c r="AT10" s="37">
        <f>データ!W6</f>
        <v>10.85</v>
      </c>
      <c r="AU10" s="37"/>
      <c r="AV10" s="37"/>
      <c r="AW10" s="37"/>
      <c r="AX10" s="37"/>
      <c r="AY10" s="37"/>
      <c r="AZ10" s="37"/>
      <c r="BA10" s="37"/>
      <c r="BB10" s="37">
        <f>データ!X6</f>
        <v>2895.58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114</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FfZ6rdR84M+6us7bH9jVUn9IJAc4uZ4+wCM27dOD8ADeROACyh5rI0ZXQkwze/sdq3XnKcXTdivdq5hIPlBSQ==" saltValue="LOxTJEZKhpfmeMtqZuRq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53.57</v>
      </c>
      <c r="P6" s="20">
        <f t="shared" si="3"/>
        <v>64.069999999999993</v>
      </c>
      <c r="Q6" s="20">
        <f t="shared" si="3"/>
        <v>95.05</v>
      </c>
      <c r="R6" s="20">
        <f t="shared" si="3"/>
        <v>2470</v>
      </c>
      <c r="S6" s="20">
        <f t="shared" si="3"/>
        <v>49130</v>
      </c>
      <c r="T6" s="20">
        <f t="shared" si="3"/>
        <v>191.04</v>
      </c>
      <c r="U6" s="20">
        <f t="shared" si="3"/>
        <v>257.17</v>
      </c>
      <c r="V6" s="20">
        <f t="shared" si="3"/>
        <v>31417</v>
      </c>
      <c r="W6" s="20">
        <f t="shared" si="3"/>
        <v>10.85</v>
      </c>
      <c r="X6" s="20">
        <f t="shared" si="3"/>
        <v>2895.58</v>
      </c>
      <c r="Y6" s="21">
        <f>IF(Y7="",NA(),Y7)</f>
        <v>104.12</v>
      </c>
      <c r="Z6" s="21">
        <f t="shared" ref="Z6:AH6" si="4">IF(Z7="",NA(),Z7)</f>
        <v>102.6</v>
      </c>
      <c r="AA6" s="21">
        <f t="shared" si="4"/>
        <v>105.85</v>
      </c>
      <c r="AB6" s="21">
        <f t="shared" si="4"/>
        <v>100.91</v>
      </c>
      <c r="AC6" s="21">
        <f t="shared" si="4"/>
        <v>100.86</v>
      </c>
      <c r="AD6" s="21">
        <f t="shared" si="4"/>
        <v>107.21</v>
      </c>
      <c r="AE6" s="21">
        <f t="shared" si="4"/>
        <v>108.61</v>
      </c>
      <c r="AF6" s="21">
        <f t="shared" si="4"/>
        <v>109.58</v>
      </c>
      <c r="AG6" s="21">
        <f t="shared" si="4"/>
        <v>107.74</v>
      </c>
      <c r="AH6" s="21">
        <f t="shared" si="4"/>
        <v>106.7</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11.49</v>
      </c>
      <c r="AQ6" s="21">
        <f t="shared" si="5"/>
        <v>5.35</v>
      </c>
      <c r="AR6" s="21">
        <f t="shared" si="5"/>
        <v>6.17</v>
      </c>
      <c r="AS6" s="20">
        <f t="shared" si="5"/>
        <v>0</v>
      </c>
      <c r="AT6" s="20" t="str">
        <f>IF(AT7="","",IF(AT7="-","【-】","【"&amp;SUBSTITUTE(TEXT(AT7,"#,##0.00"),"-","△")&amp;"】"))</f>
        <v>【3.12】</v>
      </c>
      <c r="AU6" s="21">
        <f>IF(AU7="",NA(),AU7)</f>
        <v>141.57</v>
      </c>
      <c r="AV6" s="21">
        <f t="shared" ref="AV6:BD6" si="6">IF(AV7="",NA(),AV7)</f>
        <v>151.6</v>
      </c>
      <c r="AW6" s="21">
        <f t="shared" si="6"/>
        <v>150.54</v>
      </c>
      <c r="AX6" s="21">
        <f t="shared" si="6"/>
        <v>137.71</v>
      </c>
      <c r="AY6" s="21">
        <f t="shared" si="6"/>
        <v>139.88</v>
      </c>
      <c r="AZ6" s="21">
        <f t="shared" si="6"/>
        <v>40.67</v>
      </c>
      <c r="BA6" s="21">
        <f t="shared" si="6"/>
        <v>52.69</v>
      </c>
      <c r="BB6" s="21">
        <f t="shared" si="6"/>
        <v>59.45</v>
      </c>
      <c r="BC6" s="21">
        <f t="shared" si="6"/>
        <v>68.13</v>
      </c>
      <c r="BD6" s="21">
        <f t="shared" si="6"/>
        <v>69.14</v>
      </c>
      <c r="BE6" s="20" t="str">
        <f>IF(BE7="","",IF(BE7="-","【-】","【"&amp;SUBSTITUTE(TEXT(BE7,"#,##0.00"),"-","△")&amp;"】"))</f>
        <v>【82.75】</v>
      </c>
      <c r="BF6" s="21">
        <f>IF(BF7="",NA(),BF7)</f>
        <v>325.99</v>
      </c>
      <c r="BG6" s="21">
        <f t="shared" ref="BG6:BO6" si="7">IF(BG7="",NA(),BG7)</f>
        <v>345.63</v>
      </c>
      <c r="BH6" s="21">
        <f t="shared" si="7"/>
        <v>377.03</v>
      </c>
      <c r="BI6" s="21">
        <f t="shared" si="7"/>
        <v>396.81</v>
      </c>
      <c r="BJ6" s="21">
        <f t="shared" si="7"/>
        <v>362.68</v>
      </c>
      <c r="BK6" s="21">
        <f t="shared" si="7"/>
        <v>1050.51</v>
      </c>
      <c r="BL6" s="21">
        <f t="shared" si="7"/>
        <v>998.38</v>
      </c>
      <c r="BM6" s="21">
        <f t="shared" si="7"/>
        <v>925.32</v>
      </c>
      <c r="BN6" s="21">
        <f t="shared" si="7"/>
        <v>932.94</v>
      </c>
      <c r="BO6" s="21">
        <f t="shared" si="7"/>
        <v>930.09</v>
      </c>
      <c r="BP6" s="20" t="str">
        <f>IF(BP7="","",IF(BP7="-","【-】","【"&amp;SUBSTITUTE(TEXT(BP7,"#,##0.00"),"-","△")&amp;"】"))</f>
        <v>【602.56】</v>
      </c>
      <c r="BQ6" s="21">
        <f>IF(BQ7="",NA(),BQ7)</f>
        <v>98.13</v>
      </c>
      <c r="BR6" s="21">
        <f t="shared" ref="BR6:BZ6" si="8">IF(BR7="",NA(),BR7)</f>
        <v>97.77</v>
      </c>
      <c r="BS6" s="21">
        <f t="shared" si="8"/>
        <v>98.34</v>
      </c>
      <c r="BT6" s="21">
        <f t="shared" si="8"/>
        <v>97.25</v>
      </c>
      <c r="BU6" s="21">
        <f t="shared" si="8"/>
        <v>96.86</v>
      </c>
      <c r="BV6" s="21">
        <f t="shared" si="8"/>
        <v>82.65</v>
      </c>
      <c r="BW6" s="21">
        <f t="shared" si="8"/>
        <v>95.92</v>
      </c>
      <c r="BX6" s="21">
        <f t="shared" si="8"/>
        <v>96.98</v>
      </c>
      <c r="BY6" s="21">
        <f t="shared" si="8"/>
        <v>103.51</v>
      </c>
      <c r="BZ6" s="21">
        <f t="shared" si="8"/>
        <v>102.43</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186.3</v>
      </c>
      <c r="CH6" s="21">
        <f t="shared" si="9"/>
        <v>156.75</v>
      </c>
      <c r="CI6" s="21">
        <f t="shared" si="9"/>
        <v>153.54</v>
      </c>
      <c r="CJ6" s="21">
        <f t="shared" si="9"/>
        <v>151.82</v>
      </c>
      <c r="CK6" s="21">
        <f t="shared" si="9"/>
        <v>155.12</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51.2</v>
      </c>
      <c r="CT6" s="21">
        <f t="shared" si="10"/>
        <v>57.32</v>
      </c>
      <c r="CU6" s="21">
        <f t="shared" si="10"/>
        <v>51.61</v>
      </c>
      <c r="CV6" s="21">
        <f t="shared" si="10"/>
        <v>49.57</v>
      </c>
      <c r="CW6" s="20" t="str">
        <f>IF(CW7="","",IF(CW7="-","【-】","【"&amp;SUBSTITUTE(TEXT(CW7,"#,##0.00"),"-","△")&amp;"】"))</f>
        <v>【60.13】</v>
      </c>
      <c r="CX6" s="21">
        <f>IF(CX7="",NA(),CX7)</f>
        <v>76.989999999999995</v>
      </c>
      <c r="CY6" s="21">
        <f t="shared" ref="CY6:DG6" si="11">IF(CY7="",NA(),CY7)</f>
        <v>77.959999999999994</v>
      </c>
      <c r="CZ6" s="21">
        <f t="shared" si="11"/>
        <v>79.67</v>
      </c>
      <c r="DA6" s="21">
        <f t="shared" si="11"/>
        <v>80.09</v>
      </c>
      <c r="DB6" s="21">
        <f t="shared" si="11"/>
        <v>80.75</v>
      </c>
      <c r="DC6" s="21">
        <f t="shared" si="11"/>
        <v>82.08</v>
      </c>
      <c r="DD6" s="21">
        <f t="shared" si="11"/>
        <v>85.03</v>
      </c>
      <c r="DE6" s="21">
        <f t="shared" si="11"/>
        <v>85.96</v>
      </c>
      <c r="DF6" s="21">
        <f t="shared" si="11"/>
        <v>85.14</v>
      </c>
      <c r="DG6" s="21">
        <f t="shared" si="11"/>
        <v>82.99</v>
      </c>
      <c r="DH6" s="20" t="str">
        <f>IF(DH7="","",IF(DH7="-","【-】","【"&amp;SUBSTITUTE(TEXT(DH7,"#,##0.00"),"-","△")&amp;"】"))</f>
        <v>【96.00】</v>
      </c>
      <c r="DI6" s="21">
        <f>IF(DI7="",NA(),DI7)</f>
        <v>12.67</v>
      </c>
      <c r="DJ6" s="21">
        <f t="shared" ref="DJ6:DR6" si="12">IF(DJ7="",NA(),DJ7)</f>
        <v>14.4</v>
      </c>
      <c r="DK6" s="21">
        <f t="shared" si="12"/>
        <v>16.21</v>
      </c>
      <c r="DL6" s="21">
        <f t="shared" si="12"/>
        <v>17.87</v>
      </c>
      <c r="DM6" s="21">
        <f t="shared" si="12"/>
        <v>19.7</v>
      </c>
      <c r="DN6" s="21">
        <f t="shared" si="12"/>
        <v>12.7</v>
      </c>
      <c r="DO6" s="21">
        <f t="shared" si="12"/>
        <v>17.809999999999999</v>
      </c>
      <c r="DP6" s="21">
        <f t="shared" si="12"/>
        <v>19.96</v>
      </c>
      <c r="DQ6" s="21">
        <f t="shared" si="12"/>
        <v>19.12</v>
      </c>
      <c r="DR6" s="21">
        <f t="shared" si="12"/>
        <v>20.25</v>
      </c>
      <c r="DS6" s="20" t="str">
        <f>IF(DS7="","",IF(DS7="-","【-】","【"&amp;SUBSTITUTE(TEXT(DS7,"#,##0.00"),"-","△")&amp;"】"))</f>
        <v>【42.20】</v>
      </c>
      <c r="DT6" s="20">
        <f>IF(DT7="",NA(),DT7)</f>
        <v>0</v>
      </c>
      <c r="DU6" s="21">
        <f t="shared" ref="DU6:EC6" si="13">IF(DU7="",NA(),DU7)</f>
        <v>3.95</v>
      </c>
      <c r="DV6" s="21">
        <f t="shared" si="13"/>
        <v>3.68</v>
      </c>
      <c r="DW6" s="21">
        <f t="shared" si="13"/>
        <v>3.48</v>
      </c>
      <c r="DX6" s="21">
        <f t="shared" si="13"/>
        <v>3.26</v>
      </c>
      <c r="DY6" s="20">
        <f t="shared" si="13"/>
        <v>0</v>
      </c>
      <c r="DZ6" s="21">
        <f t="shared" si="13"/>
        <v>0.64</v>
      </c>
      <c r="EA6" s="21">
        <f t="shared" si="13"/>
        <v>0.83</v>
      </c>
      <c r="EB6" s="21">
        <f t="shared" si="13"/>
        <v>1.54</v>
      </c>
      <c r="EC6" s="21">
        <f t="shared" si="13"/>
        <v>1.3</v>
      </c>
      <c r="ED6" s="20" t="str">
        <f>IF(ED7="","",IF(ED7="-","【-】","【"&amp;SUBSTITUTE(TEXT(ED7,"#,##0.00"),"-","△")&amp;"】"))</f>
        <v>【9.46】</v>
      </c>
      <c r="EE6" s="20">
        <f>IF(EE7="",NA(),EE7)</f>
        <v>0</v>
      </c>
      <c r="EF6" s="21">
        <f t="shared" ref="EF6:EN6" si="14">IF(EF7="",NA(),EF7)</f>
        <v>0.24</v>
      </c>
      <c r="EG6" s="21">
        <f t="shared" si="14"/>
        <v>0.19</v>
      </c>
      <c r="EH6" s="21">
        <f t="shared" si="14"/>
        <v>0.19</v>
      </c>
      <c r="EI6" s="21">
        <f t="shared" si="14"/>
        <v>0.11</v>
      </c>
      <c r="EJ6" s="21">
        <f t="shared" si="14"/>
        <v>1.65</v>
      </c>
      <c r="EK6" s="21">
        <f t="shared" si="14"/>
        <v>0.06</v>
      </c>
      <c r="EL6" s="21">
        <f t="shared" si="14"/>
        <v>0.09</v>
      </c>
      <c r="EM6" s="21">
        <f t="shared" si="14"/>
        <v>0.16</v>
      </c>
      <c r="EN6" s="21">
        <f t="shared" si="14"/>
        <v>0.1</v>
      </c>
      <c r="EO6" s="20" t="str">
        <f>IF(EO7="","",IF(EO7="-","【-】","【"&amp;SUBSTITUTE(TEXT(EO7,"#,##0.00"),"-","△")&amp;"】"))</f>
        <v>【0.19】</v>
      </c>
    </row>
    <row r="7" spans="1:148" s="22" customFormat="1" x14ac:dyDescent="0.2">
      <c r="A7" s="14"/>
      <c r="B7" s="23">
        <v>2024</v>
      </c>
      <c r="C7" s="23">
        <v>242101</v>
      </c>
      <c r="D7" s="23">
        <v>46</v>
      </c>
      <c r="E7" s="23">
        <v>17</v>
      </c>
      <c r="F7" s="23">
        <v>1</v>
      </c>
      <c r="G7" s="23">
        <v>0</v>
      </c>
      <c r="H7" s="23" t="s">
        <v>96</v>
      </c>
      <c r="I7" s="23" t="s">
        <v>97</v>
      </c>
      <c r="J7" s="23" t="s">
        <v>98</v>
      </c>
      <c r="K7" s="23" t="s">
        <v>99</v>
      </c>
      <c r="L7" s="23" t="s">
        <v>100</v>
      </c>
      <c r="M7" s="23" t="s">
        <v>101</v>
      </c>
      <c r="N7" s="24" t="s">
        <v>102</v>
      </c>
      <c r="O7" s="24">
        <v>53.57</v>
      </c>
      <c r="P7" s="24">
        <v>64.069999999999993</v>
      </c>
      <c r="Q7" s="24">
        <v>95.05</v>
      </c>
      <c r="R7" s="24">
        <v>2470</v>
      </c>
      <c r="S7" s="24">
        <v>49130</v>
      </c>
      <c r="T7" s="24">
        <v>191.04</v>
      </c>
      <c r="U7" s="24">
        <v>257.17</v>
      </c>
      <c r="V7" s="24">
        <v>31417</v>
      </c>
      <c r="W7" s="24">
        <v>10.85</v>
      </c>
      <c r="X7" s="24">
        <v>2895.58</v>
      </c>
      <c r="Y7" s="24">
        <v>104.12</v>
      </c>
      <c r="Z7" s="24">
        <v>102.6</v>
      </c>
      <c r="AA7" s="24">
        <v>105.85</v>
      </c>
      <c r="AB7" s="24">
        <v>100.91</v>
      </c>
      <c r="AC7" s="24">
        <v>100.86</v>
      </c>
      <c r="AD7" s="24">
        <v>107.21</v>
      </c>
      <c r="AE7" s="24">
        <v>108.61</v>
      </c>
      <c r="AF7" s="24">
        <v>109.58</v>
      </c>
      <c r="AG7" s="24">
        <v>107.74</v>
      </c>
      <c r="AH7" s="24">
        <v>106.7</v>
      </c>
      <c r="AI7" s="24">
        <v>105.36</v>
      </c>
      <c r="AJ7" s="24">
        <v>0</v>
      </c>
      <c r="AK7" s="24">
        <v>0</v>
      </c>
      <c r="AL7" s="24">
        <v>0</v>
      </c>
      <c r="AM7" s="24">
        <v>0</v>
      </c>
      <c r="AN7" s="24">
        <v>0</v>
      </c>
      <c r="AO7" s="24">
        <v>43.71</v>
      </c>
      <c r="AP7" s="24">
        <v>11.49</v>
      </c>
      <c r="AQ7" s="24">
        <v>5.35</v>
      </c>
      <c r="AR7" s="24">
        <v>6.17</v>
      </c>
      <c r="AS7" s="24">
        <v>0</v>
      </c>
      <c r="AT7" s="24">
        <v>3.12</v>
      </c>
      <c r="AU7" s="24">
        <v>141.57</v>
      </c>
      <c r="AV7" s="24">
        <v>151.6</v>
      </c>
      <c r="AW7" s="24">
        <v>150.54</v>
      </c>
      <c r="AX7" s="24">
        <v>137.71</v>
      </c>
      <c r="AY7" s="24">
        <v>139.88</v>
      </c>
      <c r="AZ7" s="24">
        <v>40.67</v>
      </c>
      <c r="BA7" s="24">
        <v>52.69</v>
      </c>
      <c r="BB7" s="24">
        <v>59.45</v>
      </c>
      <c r="BC7" s="24">
        <v>68.13</v>
      </c>
      <c r="BD7" s="24">
        <v>69.14</v>
      </c>
      <c r="BE7" s="24">
        <v>82.75</v>
      </c>
      <c r="BF7" s="24">
        <v>325.99</v>
      </c>
      <c r="BG7" s="24">
        <v>345.63</v>
      </c>
      <c r="BH7" s="24">
        <v>377.03</v>
      </c>
      <c r="BI7" s="24">
        <v>396.81</v>
      </c>
      <c r="BJ7" s="24">
        <v>362.68</v>
      </c>
      <c r="BK7" s="24">
        <v>1050.51</v>
      </c>
      <c r="BL7" s="24">
        <v>998.38</v>
      </c>
      <c r="BM7" s="24">
        <v>925.32</v>
      </c>
      <c r="BN7" s="24">
        <v>932.94</v>
      </c>
      <c r="BO7" s="24">
        <v>930.09</v>
      </c>
      <c r="BP7" s="24">
        <v>602.55999999999995</v>
      </c>
      <c r="BQ7" s="24">
        <v>98.13</v>
      </c>
      <c r="BR7" s="24">
        <v>97.77</v>
      </c>
      <c r="BS7" s="24">
        <v>98.34</v>
      </c>
      <c r="BT7" s="24">
        <v>97.25</v>
      </c>
      <c r="BU7" s="24">
        <v>96.86</v>
      </c>
      <c r="BV7" s="24">
        <v>82.65</v>
      </c>
      <c r="BW7" s="24">
        <v>95.92</v>
      </c>
      <c r="BX7" s="24">
        <v>96.98</v>
      </c>
      <c r="BY7" s="24">
        <v>103.51</v>
      </c>
      <c r="BZ7" s="24">
        <v>102.43</v>
      </c>
      <c r="CA7" s="24">
        <v>97.94</v>
      </c>
      <c r="CB7" s="24">
        <v>150</v>
      </c>
      <c r="CC7" s="24">
        <v>150</v>
      </c>
      <c r="CD7" s="24">
        <v>150</v>
      </c>
      <c r="CE7" s="24">
        <v>150</v>
      </c>
      <c r="CF7" s="24">
        <v>150</v>
      </c>
      <c r="CG7" s="24">
        <v>186.3</v>
      </c>
      <c r="CH7" s="24">
        <v>156.75</v>
      </c>
      <c r="CI7" s="24">
        <v>153.54</v>
      </c>
      <c r="CJ7" s="24">
        <v>151.82</v>
      </c>
      <c r="CK7" s="24">
        <v>155.12</v>
      </c>
      <c r="CL7" s="24">
        <v>140.97999999999999</v>
      </c>
      <c r="CM7" s="24" t="s">
        <v>102</v>
      </c>
      <c r="CN7" s="24" t="s">
        <v>102</v>
      </c>
      <c r="CO7" s="24" t="s">
        <v>102</v>
      </c>
      <c r="CP7" s="24" t="s">
        <v>102</v>
      </c>
      <c r="CQ7" s="24" t="s">
        <v>102</v>
      </c>
      <c r="CR7" s="24">
        <v>50.53</v>
      </c>
      <c r="CS7" s="24">
        <v>51.2</v>
      </c>
      <c r="CT7" s="24">
        <v>57.32</v>
      </c>
      <c r="CU7" s="24">
        <v>51.61</v>
      </c>
      <c r="CV7" s="24">
        <v>49.57</v>
      </c>
      <c r="CW7" s="24">
        <v>60.13</v>
      </c>
      <c r="CX7" s="24">
        <v>76.989999999999995</v>
      </c>
      <c r="CY7" s="24">
        <v>77.959999999999994</v>
      </c>
      <c r="CZ7" s="24">
        <v>79.67</v>
      </c>
      <c r="DA7" s="24">
        <v>80.09</v>
      </c>
      <c r="DB7" s="24">
        <v>80.75</v>
      </c>
      <c r="DC7" s="24">
        <v>82.08</v>
      </c>
      <c r="DD7" s="24">
        <v>85.03</v>
      </c>
      <c r="DE7" s="24">
        <v>85.96</v>
      </c>
      <c r="DF7" s="24">
        <v>85.14</v>
      </c>
      <c r="DG7" s="24">
        <v>82.99</v>
      </c>
      <c r="DH7" s="24">
        <v>96</v>
      </c>
      <c r="DI7" s="24">
        <v>12.67</v>
      </c>
      <c r="DJ7" s="24">
        <v>14.4</v>
      </c>
      <c r="DK7" s="24">
        <v>16.21</v>
      </c>
      <c r="DL7" s="24">
        <v>17.87</v>
      </c>
      <c r="DM7" s="24">
        <v>19.7</v>
      </c>
      <c r="DN7" s="24">
        <v>12.7</v>
      </c>
      <c r="DO7" s="24">
        <v>17.809999999999999</v>
      </c>
      <c r="DP7" s="24">
        <v>19.96</v>
      </c>
      <c r="DQ7" s="24">
        <v>19.12</v>
      </c>
      <c r="DR7" s="24">
        <v>20.25</v>
      </c>
      <c r="DS7" s="24">
        <v>42.2</v>
      </c>
      <c r="DT7" s="24">
        <v>0</v>
      </c>
      <c r="DU7" s="24">
        <v>3.95</v>
      </c>
      <c r="DV7" s="24">
        <v>3.68</v>
      </c>
      <c r="DW7" s="24">
        <v>3.48</v>
      </c>
      <c r="DX7" s="24">
        <v>3.26</v>
      </c>
      <c r="DY7" s="24">
        <v>0</v>
      </c>
      <c r="DZ7" s="24">
        <v>0.64</v>
      </c>
      <c r="EA7" s="24">
        <v>0.83</v>
      </c>
      <c r="EB7" s="24">
        <v>1.54</v>
      </c>
      <c r="EC7" s="24">
        <v>1.3</v>
      </c>
      <c r="ED7" s="24">
        <v>9.4600000000000009</v>
      </c>
      <c r="EE7" s="24">
        <v>0</v>
      </c>
      <c r="EF7" s="24">
        <v>0.24</v>
      </c>
      <c r="EG7" s="24">
        <v>0.19</v>
      </c>
      <c r="EH7" s="24">
        <v>0.19</v>
      </c>
      <c r="EI7" s="24">
        <v>0.11</v>
      </c>
      <c r="EJ7" s="24">
        <v>1.65</v>
      </c>
      <c r="EK7" s="24">
        <v>0.06</v>
      </c>
      <c r="EL7" s="24">
        <v>0.09</v>
      </c>
      <c r="EM7" s="24">
        <v>0.16</v>
      </c>
      <c r="EN7" s="24">
        <v>0.1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2025-12-23T06:02:23Z</dcterms:created>
  <dcterms:modified xsi:type="dcterms:W3CDTF">2026-01-20T02:16:59Z</dcterms:modified>
  <cp:category/>
</cp:coreProperties>
</file>