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13\Desktop\"/>
    </mc:Choice>
  </mc:AlternateContent>
  <workbookProtection workbookAlgorithmName="SHA-512" workbookHashValue="76Ta4ICDMRak0jPRhkOaipb0xtUVLVF+8Jv2kvRUXiyqT42wFIIE8aU/lzdfB7C31Kt7a6yHzeDWM+s30CEPxA==" workbookSaltValue="BQIwNywEghFCFHsGjdXbqg==" workbookSpinCount="100000" lockStructure="1"/>
  <bookViews>
    <workbookView xWindow="0" yWindow="0" windowWidth="20400" windowHeight="811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P10" i="4"/>
  <c r="I10" i="4"/>
  <c r="AT8" i="4"/>
  <c r="W8" i="4"/>
</calcChain>
</file>

<file path=xl/sharedStrings.xml><?xml version="1.0" encoding="utf-8"?>
<sst xmlns="http://schemas.openxmlformats.org/spreadsheetml/2006/main" count="297" uniqueCount="116">
  <si>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</si>
  <si>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</si>
  <si>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</si>
  <si>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</si>
  <si>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</si>
  <si>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</si>
  <si>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</si>
  <si>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</si>
  <si>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</si>
  <si>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</si>
  <si>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</si>
  <si>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</si>
  <si>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</si>
  <si>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</si>
  <si>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</si>
  <si>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</si>
  <si>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</si>
  <si>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</si>
  <si>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</si>
  <si>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</si>
  <si>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</si>
  <si>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</si>
  <si>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</si>
  <si>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</si>
  <si>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</si>
  <si>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</si>
  <si>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</si>
  <si>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</si>
  <si>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</si>
  <si>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</si>
  <si>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</si>
  <si>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</si>
  <si>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</si>
  <si>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</si>
  <si>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</si>
  <si>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</si>
  <si>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</si>
  <si>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</si>
  <si>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</si>
  <si>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</si>
  <si>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</si>
  <si>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</si>
  <si>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</si>
  <si>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</si>
  <si>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</si>
  <si>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</si>
  <si>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</si>
  <si>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</si>
  <si>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</si>
  <si>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</si>
  <si>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</si>
  <si>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</si>
  <si>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</si>
  <si>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</si>
  <si>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</si>
  <si>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</si>
  <si>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</si>
  <si>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</si>
  <si>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</si>
  <si>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</si>
  <si>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</si>
  <si>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</si>
  <si>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</si>
  <si>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</si>
  <si>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</si>
  <si>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</si>
  <si>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</si>
  <si>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</si>
  <si>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</si>
  <si>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</si>
  <si>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</si>
  <si>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</si>
  <si>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</si>
  <si>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</si>
  <si>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</si>
  <si>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</si>
  <si>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</si>
  <si>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</si>
  <si>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</si>
  <si>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</si>
  <si>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</si>
  <si>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</si>
  <si>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</si>
  <si>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</si>
  <si>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</si>
  <si>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</si>
  <si>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</si>
  <si>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</si>
  <si>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</si>
  <si>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</si>
  <si>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</si>
  <si>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</si>
  <si>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</si>
  <si>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</si>
  <si>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</si>
  <si>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</si>
  <si>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</si>
  <si>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</si>
  <si>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</si>
  <si>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</si>
  <si>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</si>
  <si>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</si>
  <si>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</si>
  <si>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</si>
  <si>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</si>
  <si>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</si>
  <si>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</si>
  <si>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</si>
  <si>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</si>
  <si>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</si>
  <si>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</si>
  <si>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</si>
  <si>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</si>
  <si>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</si>
  <si>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　本市については、市内14の処理場の建設事業が完了し、今後は施設の更新と維持管理をバランスよく進めていく必要があります。また、接続率や収納率の向上に努め、管理コストの縮減を図りながら効率的な事業運営に努めます。
　なお、本市は令和4年度から企業会計に移行しました。資産およびコストを含む全体の経営状況を比較可能な形で把握し、経営基盤の強化と財政マネジメントの向上を図ります。</t>
    <phoneticPr fontId="4"/>
  </si>
  <si>
    <t>　令和4年度から地方公営企業会計へ移行したため、令和3年度以前のデータはありません。
　①経常収支比率は、料金収入や繰入金等の収益で維持管理費や支払利息等の費用をどの程度賄えているかを示す指標で、100％以上であれば単年度収支が黒字であることを表します。令和5年度の当該指標は101.70％で事業は安定していますが、営業外収益である繰入金の割合が約44.40％となっており、依然として一般会計からの繰入金に頼った経営となっています。
　③流動比率は、1年以内に支払うべき債務に対する支払能力を表す指標で、一般的には100％以上を求められています。本市の指標は52.92％で、短期的な債務の支払いを一般会計からの繰入金によって賄っている状況です。
　⑤経費回収率は、使用料で回収すべき処理費用を使用料でどの程度賄えているかを示す指標で、100％以上であれば、使用料収入で処理費用を回収できているといえます。本市の指標は46.53％で、コストのかかる処理場費に対して使用料収入が十分確保されていない状況です。
　⑥汚水処理原価は、有収水量1㎥あたりの汚水処理に要した費用で、汚水処理に係るコストを表したものです。この指標が低いほど、効率的な処理ができていると考えられます。本市の指標は262.82円で、類似団体と比較すると低くなっています。しかし、効率的な汚水処理が実施されているか分析し、経営効率を高めることが求められます。
　⑦施設利用率は、施設の利用状況や適正規模を判断する指標で、一般的に高い数値であることが望まれます。本市の指標は60.50％で、類似団体平均を14.25ポイント上回っていますが、各施設の現状分析や将来予測により適切な施設規模を把握していく必要があります。
　⑧水洗化率は、現在処理区域内人口のうち水洗便所を設置して汚水処理している人口の割合を表した指標です。本市の指標は80.27％で、類似団体平均を3.69ポイント下回っています。公共用水域の水質保全は勿論のこと、経営の根幹を成す使用料収入へも影響することから、今後も普及促進に努める必要があります。</t>
    <rPh sb="24" eb="26">
      <t>レイワ</t>
    </rPh>
    <rPh sb="27" eb="29">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</si>
</sst>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625-4B43-8F44-4F11DD912CF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9625-4B43-8F44-4F11DD912CF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60.5</c:v>
                </c:pt>
                <c:pt idx="4">
                  <c:v>60.5</c:v>
                </c:pt>
              </c:numCache>
            </c:numRef>
          </c:val>
          <c:extLst>
            <c:ext xmlns:c16="http://schemas.microsoft.com/office/drawing/2014/chart" uri="{C3380CC4-5D6E-409C-BE32-E72D297353CC}">
              <c16:uniqueId val="{00000000-1021-4733-90FF-DE092D92EA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52.35</c:v>
                </c:pt>
                <c:pt idx="4">
                  <c:v>46.25</c:v>
                </c:pt>
              </c:numCache>
            </c:numRef>
          </c:val>
          <c:smooth val="0"/>
          <c:extLst>
            <c:ext xmlns:c16="http://schemas.microsoft.com/office/drawing/2014/chart" uri="{C3380CC4-5D6E-409C-BE32-E72D297353CC}">
              <c16:uniqueId val="{00000001-1021-4733-90FF-DE092D92EA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81.459999999999994</c:v>
                </c:pt>
                <c:pt idx="4">
                  <c:v>80.27</c:v>
                </c:pt>
              </c:numCache>
            </c:numRef>
          </c:val>
          <c:extLst>
            <c:ext xmlns:c16="http://schemas.microsoft.com/office/drawing/2014/chart" uri="{C3380CC4-5D6E-409C-BE32-E72D297353CC}">
              <c16:uniqueId val="{00000000-4F34-4260-9024-F9693AF6F0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84.39</c:v>
                </c:pt>
                <c:pt idx="4">
                  <c:v>83.96</c:v>
                </c:pt>
              </c:numCache>
            </c:numRef>
          </c:val>
          <c:smooth val="0"/>
          <c:extLst>
            <c:ext xmlns:c16="http://schemas.microsoft.com/office/drawing/2014/chart" uri="{C3380CC4-5D6E-409C-BE32-E72D297353CC}">
              <c16:uniqueId val="{00000001-4F34-4260-9024-F9693AF6F0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103.15</c:v>
                </c:pt>
                <c:pt idx="4">
                  <c:v>101.7</c:v>
                </c:pt>
              </c:numCache>
            </c:numRef>
          </c:val>
          <c:extLst>
            <c:ext xmlns:c16="http://schemas.microsoft.com/office/drawing/2014/chart" uri="{C3380CC4-5D6E-409C-BE32-E72D297353CC}">
              <c16:uniqueId val="{00000000-A623-4A99-A491-DDA0A1D8F0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105.5</c:v>
                </c:pt>
                <c:pt idx="4">
                  <c:v>106.35</c:v>
                </c:pt>
              </c:numCache>
            </c:numRef>
          </c:val>
          <c:smooth val="0"/>
          <c:extLst>
            <c:ext xmlns:c16="http://schemas.microsoft.com/office/drawing/2014/chart" uri="{C3380CC4-5D6E-409C-BE32-E72D297353CC}">
              <c16:uniqueId val="{00000001-A623-4A99-A491-DDA0A1D8F0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3.46</c:v>
                </c:pt>
                <c:pt idx="4">
                  <c:v>6.73</c:v>
                </c:pt>
              </c:numCache>
            </c:numRef>
          </c:val>
          <c:extLst>
            <c:ext xmlns:c16="http://schemas.microsoft.com/office/drawing/2014/chart" uri="{C3380CC4-5D6E-409C-BE32-E72D297353CC}">
              <c16:uniqueId val="{00000000-0435-4FCC-8825-D4BE258927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25.19</c:v>
                </c:pt>
                <c:pt idx="4">
                  <c:v>25.46</c:v>
                </c:pt>
              </c:numCache>
            </c:numRef>
          </c:val>
          <c:smooth val="0"/>
          <c:extLst>
            <c:ext xmlns:c16="http://schemas.microsoft.com/office/drawing/2014/chart" uri="{C3380CC4-5D6E-409C-BE32-E72D297353CC}">
              <c16:uniqueId val="{00000001-0435-4FCC-8825-D4BE258927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D9B-450A-9EBA-63A8EBD3843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0.19</c:v>
                </c:pt>
              </c:numCache>
            </c:numRef>
          </c:val>
          <c:smooth val="0"/>
          <c:extLst>
            <c:ext xmlns:c16="http://schemas.microsoft.com/office/drawing/2014/chart" uri="{C3380CC4-5D6E-409C-BE32-E72D297353CC}">
              <c16:uniqueId val="{00000001-6D9B-450A-9EBA-63A8EBD3843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A81-4EF4-B2F0-89CBFB4183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145.43</c:v>
                </c:pt>
                <c:pt idx="4">
                  <c:v>129.88999999999999</c:v>
                </c:pt>
              </c:numCache>
            </c:numRef>
          </c:val>
          <c:smooth val="0"/>
          <c:extLst>
            <c:ext xmlns:c16="http://schemas.microsoft.com/office/drawing/2014/chart" uri="{C3380CC4-5D6E-409C-BE32-E72D297353CC}">
              <c16:uniqueId val="{00000001-8A81-4EF4-B2F0-89CBFB4183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52.92</c:v>
                </c:pt>
                <c:pt idx="4">
                  <c:v>46.53</c:v>
                </c:pt>
              </c:numCache>
            </c:numRef>
          </c:val>
          <c:extLst>
            <c:ext xmlns:c16="http://schemas.microsoft.com/office/drawing/2014/chart" uri="{C3380CC4-5D6E-409C-BE32-E72D297353CC}">
              <c16:uniqueId val="{00000000-18FE-4272-8654-34E0C7CE98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38.4</c:v>
                </c:pt>
                <c:pt idx="4">
                  <c:v>44.04</c:v>
                </c:pt>
              </c:numCache>
            </c:numRef>
          </c:val>
          <c:smooth val="0"/>
          <c:extLst>
            <c:ext xmlns:c16="http://schemas.microsoft.com/office/drawing/2014/chart" uri="{C3380CC4-5D6E-409C-BE32-E72D297353CC}">
              <c16:uniqueId val="{00000001-18FE-4272-8654-34E0C7CE98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AE6-4F63-B163-21473CA186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900.82</c:v>
                </c:pt>
                <c:pt idx="4">
                  <c:v>839.21</c:v>
                </c:pt>
              </c:numCache>
            </c:numRef>
          </c:val>
          <c:smooth val="0"/>
          <c:extLst>
            <c:ext xmlns:c16="http://schemas.microsoft.com/office/drawing/2014/chart" uri="{C3380CC4-5D6E-409C-BE32-E72D297353CC}">
              <c16:uniqueId val="{00000001-CAE6-4F63-B163-21473CA186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53.9</c:v>
                </c:pt>
                <c:pt idx="4">
                  <c:v>55.48</c:v>
                </c:pt>
              </c:numCache>
            </c:numRef>
          </c:val>
          <c:extLst>
            <c:ext xmlns:c16="http://schemas.microsoft.com/office/drawing/2014/chart" uri="{C3380CC4-5D6E-409C-BE32-E72D297353CC}">
              <c16:uniqueId val="{00000000-3C2F-453B-BFD7-219ED739BC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52.94</c:v>
                </c:pt>
                <c:pt idx="4">
                  <c:v>52.05</c:v>
                </c:pt>
              </c:numCache>
            </c:numRef>
          </c:val>
          <c:smooth val="0"/>
          <c:extLst>
            <c:ext xmlns:c16="http://schemas.microsoft.com/office/drawing/2014/chart" uri="{C3380CC4-5D6E-409C-BE32-E72D297353CC}">
              <c16:uniqueId val="{00000001-3C2F-453B-BFD7-219ED739BC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270.5</c:v>
                </c:pt>
                <c:pt idx="4">
                  <c:v>262.82</c:v>
                </c:pt>
              </c:numCache>
            </c:numRef>
          </c:val>
          <c:extLst>
            <c:ext xmlns:c16="http://schemas.microsoft.com/office/drawing/2014/chart" uri="{C3380CC4-5D6E-409C-BE32-E72D297353CC}">
              <c16:uniqueId val="{00000000-0EE9-4379-A9D2-CA657B7CEC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303.27999999999997</c:v>
                </c:pt>
                <c:pt idx="4">
                  <c:v>301.86</c:v>
                </c:pt>
              </c:numCache>
            </c:numRef>
          </c:val>
          <c:smooth val="0"/>
          <c:extLst>
            <c:ext xmlns:c16="http://schemas.microsoft.com/office/drawing/2014/chart" uri="{C3380CC4-5D6E-409C-BE32-E72D297353CC}">
              <c16:uniqueId val="{00000001-0EE9-4379-A9D2-CA657B7CEC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三重県　亀山市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49313</v>
      </c>
      <c r="AM8" s="44"/>
      <c r="AN8" s="44"/>
      <c r="AO8" s="44"/>
      <c r="AP8" s="44"/>
      <c r="AQ8" s="44"/>
      <c r="AR8" s="44"/>
      <c r="AS8" s="44"/>
      <c r="AT8" s="45">
        <f>データ!T6</f>
        <v>191.04</v>
      </c>
      <c r="AU8" s="45"/>
      <c r="AV8" s="45"/>
      <c r="AW8" s="45"/>
      <c r="AX8" s="45"/>
      <c r="AY8" s="45"/>
      <c r="AZ8" s="45"/>
      <c r="BA8" s="45"/>
      <c r="BB8" s="45">
        <f>データ!U6</f>
        <v>258.13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72.25</v>
      </c>
      <c r="J10" s="45"/>
      <c r="K10" s="45"/>
      <c r="L10" s="45"/>
      <c r="M10" s="45"/>
      <c r="N10" s="45"/>
      <c r="O10" s="45"/>
      <c r="P10" s="45">
        <f>データ!P6</f>
        <v>15.78</v>
      </c>
      <c r="Q10" s="45"/>
      <c r="R10" s="45"/>
      <c r="S10" s="45"/>
      <c r="T10" s="45"/>
      <c r="U10" s="45"/>
      <c r="V10" s="45"/>
      <c r="W10" s="45">
        <f>データ!Q6</f>
        <v>100</v>
      </c>
      <c r="X10" s="45"/>
      <c r="Y10" s="45"/>
      <c r="Z10" s="45"/>
      <c r="AA10" s="45"/>
      <c r="AB10" s="45"/>
      <c r="AC10" s="45"/>
      <c r="AD10" s="44">
        <f>データ!R6</f>
        <v>3850</v>
      </c>
      <c r="AE10" s="44"/>
      <c r="AF10" s="44"/>
      <c r="AG10" s="44"/>
      <c r="AH10" s="44"/>
      <c r="AI10" s="44"/>
      <c r="AJ10" s="44"/>
      <c r="AK10" s="2"/>
      <c r="AL10" s="44">
        <f>データ!V6</f>
        <v>7758</v>
      </c>
      <c r="AM10" s="44"/>
      <c r="AN10" s="44"/>
      <c r="AO10" s="44"/>
      <c r="AP10" s="44"/>
      <c r="AQ10" s="44"/>
      <c r="AR10" s="44"/>
      <c r="AS10" s="44"/>
      <c r="AT10" s="45">
        <f>データ!W6</f>
        <v>3.74</v>
      </c>
      <c r="AU10" s="45"/>
      <c r="AV10" s="45"/>
      <c r="AW10" s="45"/>
      <c r="AX10" s="45"/>
      <c r="AY10" s="45"/>
      <c r="AZ10" s="45"/>
      <c r="BA10" s="45"/>
      <c r="BB10" s="45">
        <f>データ!X6</f>
        <v>2074.33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T+0KMPX4d0MAQ2frqYw0uGRf2pTf75nSe7E5DptQIaWO7A4uBg/zZQoNUqgONcYRR5enYJ4fPHmemK85CuwfyQ==" saltValue="n2T8vhKdFeHRSar87lZx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242101</v>
      </c>
      <c r="D6" s="19">
        <f t="shared" si="3"/>
        <v>46</v>
      </c>
      <c r="E6" s="19">
        <f t="shared" si="3"/>
        <v>17</v>
      </c>
      <c r="F6" s="19">
        <f t="shared" si="3"/>
        <v>5</v>
      </c>
      <c r="G6" s="19">
        <f t="shared" si="3"/>
        <v>0</v>
      </c>
      <c r="H6" s="19" t="str">
        <f t="shared" si="3"/>
        <v>三重県　亀山市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72.25</v>
      </c>
      <c r="P6" s="20">
        <f t="shared" si="3"/>
        <v>15.78</v>
      </c>
      <c r="Q6" s="20">
        <f t="shared" si="3"/>
        <v>100</v>
      </c>
      <c r="R6" s="20">
        <f t="shared" si="3"/>
        <v>3850</v>
      </c>
      <c r="S6" s="20">
        <f t="shared" si="3"/>
        <v>49313</v>
      </c>
      <c r="T6" s="20">
        <f t="shared" si="3"/>
        <v>191.04</v>
      </c>
      <c r="U6" s="20">
        <f t="shared" si="3"/>
        <v>258.13</v>
      </c>
      <c r="V6" s="20">
        <f t="shared" si="3"/>
        <v>7758</v>
      </c>
      <c r="W6" s="20">
        <f t="shared" si="3"/>
        <v>3.74</v>
      </c>
      <c r="X6" s="20">
        <f t="shared" si="3"/>
        <v>2074.33</v>
      </c>
      <c r="Y6" s="21" t="str">
        <f>IF(Y7="",NA(),Y7)</f>
        <v>-</v>
      </c>
      <c r="Z6" s="21" t="str">
        <f t="shared" ref="Z6:AH6" si="4">IF(Z7="",NA(),Z7)</f>
        <v>-</v>
      </c>
      <c r="AA6" s="21" t="str">
        <f t="shared" si="4"/>
        <v>-</v>
      </c>
      <c r="AB6" s="21">
        <f t="shared" si="4"/>
        <v>103.15</v>
      </c>
      <c r="AC6" s="21">
        <f t="shared" si="4"/>
        <v>101.7</v>
      </c>
      <c r="AD6" s="21" t="str">
        <f t="shared" si="4"/>
        <v>-</v>
      </c>
      <c r="AE6" s="21" t="str">
        <f t="shared" si="4"/>
        <v>-</v>
      </c>
      <c r="AF6" s="21" t="str">
        <f t="shared" si="4"/>
        <v>-</v>
      </c>
      <c r="AG6" s="21">
        <f t="shared" si="4"/>
        <v>105.5</v>
      </c>
      <c r="AH6" s="21">
        <f t="shared" si="4"/>
        <v>106.35</v>
      </c>
      <c r="AI6" s="20" t="str">
        <f>IF(AI7="","",IF(AI7="-","【-】","【"&amp;SUBSTITUTE(TEXT(AI7,"#,##0.00"),"-","△")&amp;"】"))</f>
        <v>【104.44】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145.43</v>
      </c>
      <c r="AS6" s="21">
        <f t="shared" si="5"/>
        <v>129.88999999999999</v>
      </c>
      <c r="AT6" s="20" t="str">
        <f>IF(AT7="","",IF(AT7="-","【-】","【"&amp;SUBSTITUTE(TEXT(AT7,"#,##0.00"),"-","△")&amp;"】"))</f>
        <v>【124.06】</v>
      </c>
      <c r="AU6" s="21" t="str">
        <f>IF(AU7="",NA(),AU7)</f>
        <v>-</v>
      </c>
      <c r="AV6" s="21" t="str">
        <f t="shared" ref="AV6:BD6" si="6">IF(AV7="",NA(),AV7)</f>
        <v>-</v>
      </c>
      <c r="AW6" s="21" t="str">
        <f t="shared" si="6"/>
        <v>-</v>
      </c>
      <c r="AX6" s="21">
        <f t="shared" si="6"/>
        <v>52.92</v>
      </c>
      <c r="AY6" s="21">
        <f t="shared" si="6"/>
        <v>46.53</v>
      </c>
      <c r="AZ6" s="21" t="str">
        <f t="shared" si="6"/>
        <v>-</v>
      </c>
      <c r="BA6" s="21" t="str">
        <f t="shared" si="6"/>
        <v>-</v>
      </c>
      <c r="BB6" s="21" t="str">
        <f t="shared" si="6"/>
        <v>-</v>
      </c>
      <c r="BC6" s="21">
        <f t="shared" si="6"/>
        <v>38.4</v>
      </c>
      <c r="BD6" s="21">
        <f t="shared" si="6"/>
        <v>44.04</v>
      </c>
      <c r="BE6" s="20" t="str">
        <f>IF(BE7="","",IF(BE7="-","【-】","【"&amp;SUBSTITUTE(TEXT(BE7,"#,##0.00"),"-","△")&amp;"】"))</f>
        <v>【42.02】</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900.82</v>
      </c>
      <c r="BO6" s="21">
        <f t="shared" si="7"/>
        <v>839.21</v>
      </c>
      <c r="BP6" s="20" t="str">
        <f>IF(BP7="","",IF(BP7="-","【-】","【"&amp;SUBSTITUTE(TEXT(BP7,"#,##0.00"),"-","△")&amp;"】"))</f>
        <v>【785.10】</v>
      </c>
      <c r="BQ6" s="21" t="str">
        <f>IF(BQ7="",NA(),BQ7)</f>
        <v>-</v>
      </c>
      <c r="BR6" s="21" t="str">
        <f t="shared" ref="BR6:BZ6" si="8">IF(BR7="",NA(),BR7)</f>
        <v>-</v>
      </c>
      <c r="BS6" s="21" t="str">
        <f t="shared" si="8"/>
        <v>-</v>
      </c>
      <c r="BT6" s="21">
        <f t="shared" si="8"/>
        <v>53.9</v>
      </c>
      <c r="BU6" s="21">
        <f t="shared" si="8"/>
        <v>55.48</v>
      </c>
      <c r="BV6" s="21" t="str">
        <f t="shared" si="8"/>
        <v>-</v>
      </c>
      <c r="BW6" s="21" t="str">
        <f t="shared" si="8"/>
        <v>-</v>
      </c>
      <c r="BX6" s="21" t="str">
        <f t="shared" si="8"/>
        <v>-</v>
      </c>
      <c r="BY6" s="21">
        <f t="shared" si="8"/>
        <v>52.94</v>
      </c>
      <c r="BZ6" s="21">
        <f t="shared" si="8"/>
        <v>52.05</v>
      </c>
      <c r="CA6" s="20" t="str">
        <f>IF(CA7="","",IF(CA7="-","【-】","【"&amp;SUBSTITUTE(TEXT(CA7,"#,##0.00"),"-","△")&amp;"】"))</f>
        <v>【56.93】</v>
      </c>
      <c r="CB6" s="21" t="str">
        <f>IF(CB7="",NA(),CB7)</f>
        <v>-</v>
      </c>
      <c r="CC6" s="21" t="str">
        <f t="shared" ref="CC6:CK6" si="9">IF(CC7="",NA(),CC7)</f>
        <v>-</v>
      </c>
      <c r="CD6" s="21" t="str">
        <f t="shared" si="9"/>
        <v>-</v>
      </c>
      <c r="CE6" s="21">
        <f t="shared" si="9"/>
        <v>270.5</v>
      </c>
      <c r="CF6" s="21">
        <f t="shared" si="9"/>
        <v>262.82</v>
      </c>
      <c r="CG6" s="21" t="str">
        <f t="shared" si="9"/>
        <v>-</v>
      </c>
      <c r="CH6" s="21" t="str">
        <f t="shared" si="9"/>
        <v>-</v>
      </c>
      <c r="CI6" s="21" t="str">
        <f t="shared" si="9"/>
        <v>-</v>
      </c>
      <c r="CJ6" s="21">
        <f t="shared" si="9"/>
        <v>303.27999999999997</v>
      </c>
      <c r="CK6" s="21">
        <f t="shared" si="9"/>
        <v>301.86</v>
      </c>
      <c r="CL6" s="20" t="str">
        <f>IF(CL7="","",IF(CL7="-","【-】","【"&amp;SUBSTITUTE(TEXT(CL7,"#,##0.00"),"-","△")&amp;"】"))</f>
        <v>【271.15】</v>
      </c>
      <c r="CM6" s="21" t="str">
        <f>IF(CM7="",NA(),CM7)</f>
        <v>-</v>
      </c>
      <c r="CN6" s="21" t="str">
        <f t="shared" ref="CN6:CV6" si="10">IF(CN7="",NA(),CN7)</f>
        <v>-</v>
      </c>
      <c r="CO6" s="21" t="str">
        <f t="shared" si="10"/>
        <v>-</v>
      </c>
      <c r="CP6" s="21">
        <f t="shared" si="10"/>
        <v>60.5</v>
      </c>
      <c r="CQ6" s="21">
        <f t="shared" si="10"/>
        <v>60.5</v>
      </c>
      <c r="CR6" s="21" t="str">
        <f t="shared" si="10"/>
        <v>-</v>
      </c>
      <c r="CS6" s="21" t="str">
        <f t="shared" si="10"/>
        <v>-</v>
      </c>
      <c r="CT6" s="21" t="str">
        <f t="shared" si="10"/>
        <v>-</v>
      </c>
      <c r="CU6" s="21">
        <f t="shared" si="10"/>
        <v>52.35</v>
      </c>
      <c r="CV6" s="21">
        <f t="shared" si="10"/>
        <v>46.25</v>
      </c>
      <c r="CW6" s="20" t="str">
        <f>IF(CW7="","",IF(CW7="-","【-】","【"&amp;SUBSTITUTE(TEXT(CW7,"#,##0.00"),"-","△")&amp;"】"))</f>
        <v>【49.87】</v>
      </c>
      <c r="CX6" s="21" t="str">
        <f>IF(CX7="",NA(),CX7)</f>
        <v>-</v>
      </c>
      <c r="CY6" s="21" t="str">
        <f t="shared" ref="CY6:DG6" si="11">IF(CY7="",NA(),CY7)</f>
        <v>-</v>
      </c>
      <c r="CZ6" s="21" t="str">
        <f t="shared" si="11"/>
        <v>-</v>
      </c>
      <c r="DA6" s="21">
        <f t="shared" si="11"/>
        <v>81.459999999999994</v>
      </c>
      <c r="DB6" s="21">
        <f t="shared" si="11"/>
        <v>80.27</v>
      </c>
      <c r="DC6" s="21" t="str">
        <f t="shared" si="11"/>
        <v>-</v>
      </c>
      <c r="DD6" s="21" t="str">
        <f t="shared" si="11"/>
        <v>-</v>
      </c>
      <c r="DE6" s="21" t="str">
        <f t="shared" si="11"/>
        <v>-</v>
      </c>
      <c r="DF6" s="21">
        <f t="shared" si="11"/>
        <v>84.39</v>
      </c>
      <c r="DG6" s="21">
        <f t="shared" si="11"/>
        <v>83.96</v>
      </c>
      <c r="DH6" s="20" t="str">
        <f>IF(DH7="","",IF(DH7="-","【-】","【"&amp;SUBSTITUTE(TEXT(DH7,"#,##0.00"),"-","△")&amp;"】"))</f>
        <v>【87.54】</v>
      </c>
      <c r="DI6" s="21" t="str">
        <f>IF(DI7="",NA(),DI7)</f>
        <v>-</v>
      </c>
      <c r="DJ6" s="21" t="str">
        <f t="shared" ref="DJ6:DR6" si="12">IF(DJ7="",NA(),DJ7)</f>
        <v>-</v>
      </c>
      <c r="DK6" s="21" t="str">
        <f t="shared" si="12"/>
        <v>-</v>
      </c>
      <c r="DL6" s="21">
        <f t="shared" si="12"/>
        <v>3.46</v>
      </c>
      <c r="DM6" s="21">
        <f t="shared" si="12"/>
        <v>6.73</v>
      </c>
      <c r="DN6" s="21" t="str">
        <f t="shared" si="12"/>
        <v>-</v>
      </c>
      <c r="DO6" s="21" t="str">
        <f t="shared" si="12"/>
        <v>-</v>
      </c>
      <c r="DP6" s="21" t="str">
        <f t="shared" si="12"/>
        <v>-</v>
      </c>
      <c r="DQ6" s="21">
        <f t="shared" si="12"/>
        <v>25.19</v>
      </c>
      <c r="DR6" s="21">
        <f t="shared" si="12"/>
        <v>25.46</v>
      </c>
      <c r="DS6" s="20" t="str">
        <f>IF(DS7="","",IF(DS7="-","【-】","【"&amp;SUBSTITUTE(TEXT(DS7,"#,##0.00"),"-","△")&amp;"】"))</f>
        <v>【28.42】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0.19</v>
      </c>
      <c r="ED6" s="20" t="str">
        <f>IF(ED7="","",IF(ED7="-","【-】","【"&amp;SUBSTITUTE(TEXT(ED7,"#,##0.00"),"-","△")&amp;"】"))</f>
        <v>【0.08】</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2023</v>
      </c>
      <c r="C7" s="23">
        <v>242101</v>
      </c>
      <c r="D7" s="23">
        <v>46</v>
      </c>
      <c r="E7" s="23">
        <v>17</v>
      </c>
      <c r="F7" s="23">
        <v>5</v>
      </c>
      <c r="G7" s="23">
        <v>0</v>
      </c>
      <c r="H7" s="23" t="s">
        <v>96</v>
      </c>
      <c r="I7" s="23" t="s">
        <v>97</v>
      </c>
      <c r="J7" s="23" t="s">
        <v>98</v>
      </c>
      <c r="K7" s="23" t="s">
        <v>99</v>
      </c>
      <c r="L7" s="23" t="s">
        <v>100</v>
      </c>
      <c r="M7" s="23" t="s">
        <v>101</v>
      </c>
      <c r="N7" s="24" t="s">
        <v>102</v>
      </c>
      <c r="O7" s="24">
        <v>72.25</v>
      </c>
      <c r="P7" s="24">
        <v>15.78</v>
      </c>
      <c r="Q7" s="24">
        <v>100</v>
      </c>
      <c r="R7" s="24">
        <v>3850</v>
      </c>
      <c r="S7" s="24">
        <v>49313</v>
      </c>
      <c r="T7" s="24">
        <v>191.04</v>
      </c>
      <c r="U7" s="24">
        <v>258.13</v>
      </c>
      <c r="V7" s="24">
        <v>7758</v>
      </c>
      <c r="W7" s="24">
        <v>3.74</v>
      </c>
      <c r="X7" s="24">
        <v>2074.33</v>
      </c>
      <c r="Y7" s="24" t="s">
        <v>102</v>
      </c>
      <c r="Z7" s="24" t="s">
        <v>102</v>
      </c>
      <c r="AA7" s="24" t="s">
        <v>102</v>
      </c>
      <c r="AB7" s="24">
        <v>103.15</v>
      </c>
      <c r="AC7" s="24">
        <v>101.7</v>
      </c>
      <c r="AD7" s="24" t="s">
        <v>102</v>
      </c>
      <c r="AE7" s="24" t="s">
        <v>102</v>
      </c>
      <c r="AF7" s="24" t="s">
        <v>102</v>
      </c>
      <c r="AG7" s="24">
        <v>105.5</v>
      </c>
      <c r="AH7" s="24">
        <v>106.35</v>
      </c>
      <c r="AI7" s="24">
        <v>104.44</v>
      </c>
      <c r="AJ7" s="24" t="s">
        <v>102</v>
      </c>
      <c r="AK7" s="24" t="s">
        <v>102</v>
      </c>
      <c r="AL7" s="24" t="s">
        <v>102</v>
      </c>
      <c r="AM7" s="24">
        <v>0</v>
      </c>
      <c r="AN7" s="24">
        <v>0</v>
      </c>
      <c r="AO7" s="24" t="s">
        <v>102</v>
      </c>
      <c r="AP7" s="24" t="s">
        <v>102</v>
      </c>
      <c r="AQ7" s="24" t="s">
        <v>102</v>
      </c>
      <c r="AR7" s="24">
        <v>145.43</v>
      </c>
      <c r="AS7" s="24">
        <v>129.88999999999999</v>
      </c>
      <c r="AT7" s="24">
        <v>124.06</v>
      </c>
      <c r="AU7" s="24" t="s">
        <v>102</v>
      </c>
      <c r="AV7" s="24" t="s">
        <v>102</v>
      </c>
      <c r="AW7" s="24" t="s">
        <v>102</v>
      </c>
      <c r="AX7" s="24">
        <v>52.92</v>
      </c>
      <c r="AY7" s="24">
        <v>46.53</v>
      </c>
      <c r="AZ7" s="24" t="s">
        <v>102</v>
      </c>
      <c r="BA7" s="24" t="s">
        <v>102</v>
      </c>
      <c r="BB7" s="24" t="s">
        <v>102</v>
      </c>
      <c r="BC7" s="24">
        <v>38.4</v>
      </c>
      <c r="BD7" s="24">
        <v>44.04</v>
      </c>
      <c r="BE7" s="24">
        <v>42.02</v>
      </c>
      <c r="BF7" s="24" t="s">
        <v>102</v>
      </c>
      <c r="BG7" s="24" t="s">
        <v>102</v>
      </c>
      <c r="BH7" s="24" t="s">
        <v>102</v>
      </c>
      <c r="BI7" s="24">
        <v>0</v>
      </c>
      <c r="BJ7" s="24">
        <v>0</v>
      </c>
      <c r="BK7" s="24" t="s">
        <v>102</v>
      </c>
      <c r="BL7" s="24" t="s">
        <v>102</v>
      </c>
      <c r="BM7" s="24" t="s">
        <v>102</v>
      </c>
      <c r="BN7" s="24">
        <v>900.82</v>
      </c>
      <c r="BO7" s="24">
        <v>839.21</v>
      </c>
      <c r="BP7" s="24">
        <v>785.1</v>
      </c>
      <c r="BQ7" s="24" t="s">
        <v>102</v>
      </c>
      <c r="BR7" s="24" t="s">
        <v>102</v>
      </c>
      <c r="BS7" s="24" t="s">
        <v>102</v>
      </c>
      <c r="BT7" s="24">
        <v>53.9</v>
      </c>
      <c r="BU7" s="24">
        <v>55.48</v>
      </c>
      <c r="BV7" s="24" t="s">
        <v>102</v>
      </c>
      <c r="BW7" s="24" t="s">
        <v>102</v>
      </c>
      <c r="BX7" s="24" t="s">
        <v>102</v>
      </c>
      <c r="BY7" s="24">
        <v>52.94</v>
      </c>
      <c r="BZ7" s="24">
        <v>52.05</v>
      </c>
      <c r="CA7" s="24">
        <v>56.93</v>
      </c>
      <c r="CB7" s="24" t="s">
        <v>102</v>
      </c>
      <c r="CC7" s="24" t="s">
        <v>102</v>
      </c>
      <c r="CD7" s="24" t="s">
        <v>102</v>
      </c>
      <c r="CE7" s="24">
        <v>270.5</v>
      </c>
      <c r="CF7" s="24">
        <v>262.82</v>
      </c>
      <c r="CG7" s="24" t="s">
        <v>102</v>
      </c>
      <c r="CH7" s="24" t="s">
        <v>102</v>
      </c>
      <c r="CI7" s="24" t="s">
        <v>102</v>
      </c>
      <c r="CJ7" s="24">
        <v>303.27999999999997</v>
      </c>
      <c r="CK7" s="24">
        <v>301.86</v>
      </c>
      <c r="CL7" s="24">
        <v>271.14999999999998</v>
      </c>
      <c r="CM7" s="24" t="s">
        <v>102</v>
      </c>
      <c r="CN7" s="24" t="s">
        <v>102</v>
      </c>
      <c r="CO7" s="24" t="s">
        <v>102</v>
      </c>
      <c r="CP7" s="24">
        <v>60.5</v>
      </c>
      <c r="CQ7" s="24">
        <v>60.5</v>
      </c>
      <c r="CR7" s="24" t="s">
        <v>102</v>
      </c>
      <c r="CS7" s="24" t="s">
        <v>102</v>
      </c>
      <c r="CT7" s="24" t="s">
        <v>102</v>
      </c>
      <c r="CU7" s="24">
        <v>52.35</v>
      </c>
      <c r="CV7" s="24">
        <v>46.25</v>
      </c>
      <c r="CW7" s="24">
        <v>49.87</v>
      </c>
      <c r="CX7" s="24" t="s">
        <v>102</v>
      </c>
      <c r="CY7" s="24" t="s">
        <v>102</v>
      </c>
      <c r="CZ7" s="24" t="s">
        <v>102</v>
      </c>
      <c r="DA7" s="24">
        <v>81.459999999999994</v>
      </c>
      <c r="DB7" s="24">
        <v>80.27</v>
      </c>
      <c r="DC7" s="24" t="s">
        <v>102</v>
      </c>
      <c r="DD7" s="24" t="s">
        <v>102</v>
      </c>
      <c r="DE7" s="24" t="s">
        <v>102</v>
      </c>
      <c r="DF7" s="24">
        <v>84.39</v>
      </c>
      <c r="DG7" s="24">
        <v>83.96</v>
      </c>
      <c r="DH7" s="24">
        <v>87.54</v>
      </c>
      <c r="DI7" s="24" t="s">
        <v>102</v>
      </c>
      <c r="DJ7" s="24" t="s">
        <v>102</v>
      </c>
      <c r="DK7" s="24" t="s">
        <v>102</v>
      </c>
      <c r="DL7" s="24">
        <v>3.46</v>
      </c>
      <c r="DM7" s="24">
        <v>6.73</v>
      </c>
      <c r="DN7" s="24" t="s">
        <v>102</v>
      </c>
      <c r="DO7" s="24" t="s">
        <v>102</v>
      </c>
      <c r="DP7" s="24" t="s">
        <v>102</v>
      </c>
      <c r="DQ7" s="24">
        <v>25.19</v>
      </c>
      <c r="DR7" s="24">
        <v>25.46</v>
      </c>
      <c r="DS7" s="24">
        <v>28.42</v>
      </c>
      <c r="DT7" s="24" t="s">
        <v>102</v>
      </c>
      <c r="DU7" s="24" t="s">
        <v>102</v>
      </c>
      <c r="DV7" s="24" t="s">
        <v>102</v>
      </c>
      <c r="DW7" s="24">
        <v>0</v>
      </c>
      <c r="DX7" s="24">
        <v>0</v>
      </c>
      <c r="DY7" s="24" t="s">
        <v>102</v>
      </c>
      <c r="DZ7" s="24" t="s">
        <v>102</v>
      </c>
      <c r="EA7" s="24" t="s">
        <v>102</v>
      </c>
      <c r="EB7" s="24">
        <v>0</v>
      </c>
      <c r="EC7" s="24">
        <v>0.19</v>
      </c>
      <c r="ED7" s="24">
        <v>0.08</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水野翼</dc:creator>
  <cp:lastModifiedBy>Administrator</cp:lastModifiedBy>
  <dcterms:created xsi:type="dcterms:W3CDTF">2025-07-03T01:10:21Z</dcterms:created>
  <dcterms:modified xsi:type="dcterms:W3CDTF">2025-07-03T01:10:21Z</dcterms:modified>
</cp:coreProperties>
</file>