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8.2.10【経営比較分析表】\01提出\"/>
    </mc:Choice>
  </mc:AlternateContent>
  <workbookProtection workbookAlgorithmName="SHA-512" workbookHashValue="rP7C7Ax0r5HaNT1iSLIek9jyc+2W++QXcurJVm6dOfxiCfbtyh/bHzDtQd7ko89IyOyOIQTp3ph5+2gMZhWFGw==" workbookSaltValue="kpzizQQpHa3N4XCJshm0q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F85" i="4"/>
  <c r="E85" i="4"/>
  <c r="AT10" i="4"/>
  <c r="AL10" i="4"/>
  <c r="I10" i="4"/>
  <c r="AL8" i="4"/>
  <c r="P8" i="4"/>
  <c r="I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<sst xmlns="http://schemas.openxmlformats.org/spreadsheetml/2006/main" count="275" uniqueCount="116">
  <si>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</si>
  <si>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</si>
  <si>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</si>
  <si>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</si>
  <si>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</si>
  <si>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</si>
  <si>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</si>
  <si>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</si>
  <si>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</si>
  <si>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</si>
  <si>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</si>
  <si>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</si>
  <si>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</si>
  <si>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</si>
  <si>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</si>
  <si>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</si>
  <si>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</si>
  <si>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</si>
  <si>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</si>
  <si>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</si>
  <si>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</si>
  <si>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</si>
  <si>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</si>
  <si>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</si>
  <si>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</si>
  <si>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</si>
  <si>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</si>
  <si>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</si>
  <si>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</si>
  <si>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</si>
  <si>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</si>
  <si>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</si>
  <si>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</si>
  <si>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</si>
  <si>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</si>
  <si>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</si>
  <si>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</si>
  <si>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</si>
  <si>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</si>
  <si>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</si>
  <si>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</si>
  <si>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</si>
  <si>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</si>
  <si>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</si>
  <si>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</si>
  <si>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</si>
  <si>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</si>
  <si>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</si>
  <si>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</si>
  <si>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</si>
  <si>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</si>
  <si>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</si>
  <si>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</si>
  <si>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</si>
  <si>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</si>
  <si>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</si>
  <si>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</si>
  <si>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</si>
  <si>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</si>
  <si>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</si>
  <si>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</si>
  <si>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</si>
  <si>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</si>
  <si>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</si>
  <si>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</si>
  <si>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</si>
  <si>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</si>
  <si>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</si>
  <si>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</si>
  <si>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</si>
  <si>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</si>
  <si>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</si>
  <si>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</si>
  <si>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</si>
  <si>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</si>
  <si>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</si>
  <si>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</si>
  <si>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</si>
  <si>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</si>
  <si>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</si>
  <si>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</si>
  <si>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</si>
  <si>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</si>
  <si>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</si>
  <si>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</si>
  <si>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</si>
  <si>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</si>
  <si>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</si>
  <si>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</si>
  <si>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</si>
  <si>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</si>
  <si>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</si>
  <si>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</si>
  <si>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</si>
  <si>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</si>
  <si>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</si>
  <si>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</si>
  <si>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</si>
  <si>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</si>
  <si>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</si>
  <si>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</si>
  <si>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</si>
  <si>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</si>
  <si>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</si>
  <si>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</si>
  <si>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</si>
  <si>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</si>
  <si>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</si>
  <si>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</si>
  <si>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</si>
  <si>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</si>
  <si>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</si>
  <si>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</si>
  <si>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</si>
  <si>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　本市については、市内14の処理場の建設事業が完了し、今後は施設の更新と維持管理をバランスよく進めていく必要があります。また、接続率や収納率の向上に努め、管理コストの縮減を図りながら効率的な事業運営に努めます。
　なお、本市は令和4年度から企業会計に移行しました。資産およびコストを含む全体の経営状況を比較可能な形で把握し、経営基盤の強化と財政マネジメントの向上を図ります。</t>
    <phoneticPr fontId="4"/>
  </si>
  <si>
    <t>　令和4年度から地方公営企業会計へ移行したため、前年度以前のデータはありません。
　①経常収支比率は、料金収入や繰入金等の収益で維持管理費や支払利息等の費用をどの程度賄えているかを示す指標で、100％以上であれば単年度収支が黒字であることを表します。令和6年度の当該指標は100.35％で事業は安定していますが、営業外収益である繰入金の割合が約40.41％となっており、依然として一般会計からの繰入金に頼った経営となっています。
　③流動比率は、1年以内に支払うべき債務に対する支払能力を表す指標で、一般的には100％以上を求められています。本市の指標は36.04％で、短期的な債務の支払いを一般会計からの繰入金によって賄っている状況です。
　⑤経費回収率は、使用料で回収すべき処理費用を使用料でどの程度賄えているかを示す指標で、100％以上であれば、使用料収入で処理費用を回収できているといえます。本市の指標は50.97％で、コストのかかる処理場費に対して使用料収入が十分確保されていない状況です。
　⑥汚水処理原価は、有収水量1㎥あたりの汚水処理に要した費用で、汚水処理に係るコストを表したものです。この指標が低いほど、効率的な処理ができていると考えられます。本市の指標は292.63円で、類似団体と比較すると低くなっています。しかし、効率的な汚水処理が実施されているか分析し、経営効率を高めることが求められます。
　⑦施設利用率は、施設の利用状況や適正規模を判断する指標で、一般的に高い数値であることが望まれます。本市の指標は60.50％で、類似団体平均を15.18ポイント上回っていますが、各施設の現状分析や将来予測により適切な施設規模を把握していく必要があります。
　⑧水洗化率は、現在処理区域内人口のうち水洗便所を設置して汚水処理している人口の割合を表した指標です。本市の指標は79.78％で、類似団体平均を3.76ポイント下回っています。公共用水域の水質保全は勿論のこと、経営の根幹を成す使用料収入へも影響することから、今後も普及促進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</si>
</sst>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EB7-41D1-AAA3-619B252929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BEB7-41D1-AAA3-619B252929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60.5</c:v>
                </c:pt>
                <c:pt idx="3">
                  <c:v>60.5</c:v>
                </c:pt>
                <c:pt idx="4">
                  <c:v>60.5</c:v>
                </c:pt>
              </c:numCache>
            </c:numRef>
          </c:val>
          <c:extLst>
            <c:ext xmlns:c16="http://schemas.microsoft.com/office/drawing/2014/chart" uri="{C3380CC4-5D6E-409C-BE32-E72D297353CC}">
              <c16:uniqueId val="{00000000-CBDA-4951-B844-4724314222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CBDA-4951-B844-4724314222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81.459999999999994</c:v>
                </c:pt>
                <c:pt idx="3">
                  <c:v>80.27</c:v>
                </c:pt>
                <c:pt idx="4">
                  <c:v>79.78</c:v>
                </c:pt>
              </c:numCache>
            </c:numRef>
          </c:val>
          <c:extLst>
            <c:ext xmlns:c16="http://schemas.microsoft.com/office/drawing/2014/chart" uri="{C3380CC4-5D6E-409C-BE32-E72D297353CC}">
              <c16:uniqueId val="{00000000-0E76-4974-A5CC-A98E8C101A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0E76-4974-A5CC-A98E8C101A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103.15</c:v>
                </c:pt>
                <c:pt idx="3">
                  <c:v>101.7</c:v>
                </c:pt>
                <c:pt idx="4">
                  <c:v>100.35</c:v>
                </c:pt>
              </c:numCache>
            </c:numRef>
          </c:val>
          <c:extLst>
            <c:ext xmlns:c16="http://schemas.microsoft.com/office/drawing/2014/chart" uri="{C3380CC4-5D6E-409C-BE32-E72D297353CC}">
              <c16:uniqueId val="{00000000-B659-4B83-A2D2-73F24024D8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B659-4B83-A2D2-73F24024D8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3.46</c:v>
                </c:pt>
                <c:pt idx="3">
                  <c:v>6.73</c:v>
                </c:pt>
                <c:pt idx="4">
                  <c:v>10.16</c:v>
                </c:pt>
              </c:numCache>
            </c:numRef>
          </c:val>
          <c:extLst>
            <c:ext xmlns:c16="http://schemas.microsoft.com/office/drawing/2014/chart" uri="{C3380CC4-5D6E-409C-BE32-E72D297353CC}">
              <c16:uniqueId val="{00000000-1966-47E1-A127-6D05806205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1966-47E1-A127-6D05806205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FE-40E4-8777-8533ED87F7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01FE-40E4-8777-8533ED87F7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A0-4780-8E69-BA5013C96D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BFA0-4780-8E69-BA5013C96D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52.92</c:v>
                </c:pt>
                <c:pt idx="3">
                  <c:v>46.53</c:v>
                </c:pt>
                <c:pt idx="4">
                  <c:v>36.04</c:v>
                </c:pt>
              </c:numCache>
            </c:numRef>
          </c:val>
          <c:extLst>
            <c:ext xmlns:c16="http://schemas.microsoft.com/office/drawing/2014/chart" uri="{C3380CC4-5D6E-409C-BE32-E72D297353CC}">
              <c16:uniqueId val="{00000000-FCB3-4A37-8572-8BDFF7B476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FCB3-4A37-8572-8BDFF7B476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5EA-4650-B4AB-0E3EA359C7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F5EA-4650-B4AB-0E3EA359C7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53.9</c:v>
                </c:pt>
                <c:pt idx="3">
                  <c:v>55.48</c:v>
                </c:pt>
                <c:pt idx="4">
                  <c:v>50.97</c:v>
                </c:pt>
              </c:numCache>
            </c:numRef>
          </c:val>
          <c:extLst>
            <c:ext xmlns:c16="http://schemas.microsoft.com/office/drawing/2014/chart" uri="{C3380CC4-5D6E-409C-BE32-E72D297353CC}">
              <c16:uniqueId val="{00000000-9BB1-44CC-ADAF-275ED74203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9BB1-44CC-ADAF-275ED74203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270.5</c:v>
                </c:pt>
                <c:pt idx="3">
                  <c:v>262.82</c:v>
                </c:pt>
                <c:pt idx="4">
                  <c:v>292.63</c:v>
                </c:pt>
              </c:numCache>
            </c:numRef>
          </c:val>
          <c:extLst>
            <c:ext xmlns:c16="http://schemas.microsoft.com/office/drawing/2014/chart" uri="{C3380CC4-5D6E-409C-BE32-E72D297353CC}">
              <c16:uniqueId val="{00000000-048E-46E8-946D-B896531FB5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048E-46E8-946D-B896531FB5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49130</v>
      </c>
      <c r="AM8" s="36"/>
      <c r="AN8" s="36"/>
      <c r="AO8" s="36"/>
      <c r="AP8" s="36"/>
      <c r="AQ8" s="36"/>
      <c r="AR8" s="36"/>
      <c r="AS8" s="36"/>
      <c r="AT8" s="37">
        <f>データ!T6</f>
        <v>191.04</v>
      </c>
      <c r="AU8" s="37"/>
      <c r="AV8" s="37"/>
      <c r="AW8" s="37"/>
      <c r="AX8" s="37"/>
      <c r="AY8" s="37"/>
      <c r="AZ8" s="37"/>
      <c r="BA8" s="37"/>
      <c r="BB8" s="37">
        <f>データ!U6</f>
        <v>257.17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73.8</v>
      </c>
      <c r="J10" s="37"/>
      <c r="K10" s="37"/>
      <c r="L10" s="37"/>
      <c r="M10" s="37"/>
      <c r="N10" s="37"/>
      <c r="O10" s="37"/>
      <c r="P10" s="37">
        <f>データ!P6</f>
        <v>15.59</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7646</v>
      </c>
      <c r="AM10" s="36"/>
      <c r="AN10" s="36"/>
      <c r="AO10" s="36"/>
      <c r="AP10" s="36"/>
      <c r="AQ10" s="36"/>
      <c r="AR10" s="36"/>
      <c r="AS10" s="36"/>
      <c r="AT10" s="37">
        <f>データ!W6</f>
        <v>3.74</v>
      </c>
      <c r="AU10" s="37"/>
      <c r="AV10" s="37"/>
      <c r="AW10" s="37"/>
      <c r="AX10" s="37"/>
      <c r="AY10" s="37"/>
      <c r="AZ10" s="37"/>
      <c r="BA10" s="37"/>
      <c r="BB10" s="37">
        <f>データ!X6</f>
        <v>2044.39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ygTfq0VAyQawLvaNA1kVob0zwL4VjhoD6PfPPVPl0F/rmAQe0ZzOivDUyUf5jOcRiBbuXtt46dFGf4JLR0C6A==" saltValue="ZUlhYJtfIH05k07kKJE0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242101</v>
      </c>
      <c r="D6" s="19">
        <f t="shared" si="3"/>
        <v>46</v>
      </c>
      <c r="E6" s="19">
        <f t="shared" si="3"/>
        <v>17</v>
      </c>
      <c r="F6" s="19">
        <f t="shared" si="3"/>
        <v>5</v>
      </c>
      <c r="G6" s="19">
        <f t="shared" si="3"/>
        <v>0</v>
      </c>
      <c r="H6" s="19" t="str">
        <f t="shared" si="3"/>
        <v>三重県　亀山市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73.8</v>
      </c>
      <c r="P6" s="20">
        <f t="shared" si="3"/>
        <v>15.59</v>
      </c>
      <c r="Q6" s="20">
        <f t="shared" si="3"/>
        <v>100</v>
      </c>
      <c r="R6" s="20">
        <f t="shared" si="3"/>
        <v>3850</v>
      </c>
      <c r="S6" s="20">
        <f t="shared" si="3"/>
        <v>49130</v>
      </c>
      <c r="T6" s="20">
        <f t="shared" si="3"/>
        <v>191.04</v>
      </c>
      <c r="U6" s="20">
        <f t="shared" si="3"/>
        <v>257.17</v>
      </c>
      <c r="V6" s="20">
        <f t="shared" si="3"/>
        <v>7646</v>
      </c>
      <c r="W6" s="20">
        <f t="shared" si="3"/>
        <v>3.74</v>
      </c>
      <c r="X6" s="20">
        <f t="shared" si="3"/>
        <v>2044.39</v>
      </c>
      <c r="Y6" s="21" t="str">
        <f>IF(Y7="",NA(),Y7)</f>
        <v>-</v>
      </c>
      <c r="Z6" s="21" t="str">
        <f t="shared" ref="Z6:AH6" si="4">IF(Z7="",NA(),Z7)</f>
        <v>-</v>
      </c>
      <c r="AA6" s="21">
        <f t="shared" si="4"/>
        <v>103.15</v>
      </c>
      <c r="AB6" s="21">
        <f t="shared" si="4"/>
        <v>101.7</v>
      </c>
      <c r="AC6" s="21">
        <f t="shared" si="4"/>
        <v>100.35</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52.92</v>
      </c>
      <c r="AX6" s="21">
        <f t="shared" si="6"/>
        <v>46.53</v>
      </c>
      <c r="AY6" s="21">
        <f t="shared" si="6"/>
        <v>36.04</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53.9</v>
      </c>
      <c r="BT6" s="21">
        <f t="shared" si="8"/>
        <v>55.48</v>
      </c>
      <c r="BU6" s="21">
        <f t="shared" si="8"/>
        <v>50.97</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270.5</v>
      </c>
      <c r="CE6" s="21">
        <f t="shared" si="9"/>
        <v>262.82</v>
      </c>
      <c r="CF6" s="21">
        <f t="shared" si="9"/>
        <v>292.63</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60.5</v>
      </c>
      <c r="CP6" s="21">
        <f t="shared" si="10"/>
        <v>60.5</v>
      </c>
      <c r="CQ6" s="21">
        <f t="shared" si="10"/>
        <v>60.5</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81.459999999999994</v>
      </c>
      <c r="DA6" s="21">
        <f t="shared" si="11"/>
        <v>80.27</v>
      </c>
      <c r="DB6" s="21">
        <f t="shared" si="11"/>
        <v>79.78</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3.46</v>
      </c>
      <c r="DL6" s="21">
        <f t="shared" si="12"/>
        <v>6.73</v>
      </c>
      <c r="DM6" s="21">
        <f t="shared" si="12"/>
        <v>10.16</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2">
      <c r="A7" s="14"/>
      <c r="B7" s="23">
        <v>2024</v>
      </c>
      <c r="C7" s="23">
        <v>242101</v>
      </c>
      <c r="D7" s="23">
        <v>46</v>
      </c>
      <c r="E7" s="23">
        <v>17</v>
      </c>
      <c r="F7" s="23">
        <v>5</v>
      </c>
      <c r="G7" s="23">
        <v>0</v>
      </c>
      <c r="H7" s="23" t="s">
        <v>96</v>
      </c>
      <c r="I7" s="23" t="s">
        <v>97</v>
      </c>
      <c r="J7" s="23" t="s">
        <v>98</v>
      </c>
      <c r="K7" s="23" t="s">
        <v>99</v>
      </c>
      <c r="L7" s="23" t="s">
        <v>100</v>
      </c>
      <c r="M7" s="23" t="s">
        <v>101</v>
      </c>
      <c r="N7" s="24" t="s">
        <v>102</v>
      </c>
      <c r="O7" s="24">
        <v>73.8</v>
      </c>
      <c r="P7" s="24">
        <v>15.59</v>
      </c>
      <c r="Q7" s="24">
        <v>100</v>
      </c>
      <c r="R7" s="24">
        <v>3850</v>
      </c>
      <c r="S7" s="24">
        <v>49130</v>
      </c>
      <c r="T7" s="24">
        <v>191.04</v>
      </c>
      <c r="U7" s="24">
        <v>257.17</v>
      </c>
      <c r="V7" s="24">
        <v>7646</v>
      </c>
      <c r="W7" s="24">
        <v>3.74</v>
      </c>
      <c r="X7" s="24">
        <v>2044.39</v>
      </c>
      <c r="Y7" s="24" t="s">
        <v>102</v>
      </c>
      <c r="Z7" s="24" t="s">
        <v>102</v>
      </c>
      <c r="AA7" s="24">
        <v>103.15</v>
      </c>
      <c r="AB7" s="24">
        <v>101.7</v>
      </c>
      <c r="AC7" s="24">
        <v>100.35</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52.92</v>
      </c>
      <c r="AX7" s="24">
        <v>46.53</v>
      </c>
      <c r="AY7" s="24">
        <v>36.04</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53.9</v>
      </c>
      <c r="BT7" s="24">
        <v>55.48</v>
      </c>
      <c r="BU7" s="24">
        <v>50.97</v>
      </c>
      <c r="BV7" s="24" t="s">
        <v>102</v>
      </c>
      <c r="BW7" s="24" t="s">
        <v>102</v>
      </c>
      <c r="BX7" s="24">
        <v>52.94</v>
      </c>
      <c r="BY7" s="24">
        <v>52.05</v>
      </c>
      <c r="BZ7" s="24">
        <v>47.96</v>
      </c>
      <c r="CA7" s="24">
        <v>54.51</v>
      </c>
      <c r="CB7" s="24" t="s">
        <v>102</v>
      </c>
      <c r="CC7" s="24" t="s">
        <v>102</v>
      </c>
      <c r="CD7" s="24">
        <v>270.5</v>
      </c>
      <c r="CE7" s="24">
        <v>262.82</v>
      </c>
      <c r="CF7" s="24">
        <v>292.63</v>
      </c>
      <c r="CG7" s="24" t="s">
        <v>102</v>
      </c>
      <c r="CH7" s="24" t="s">
        <v>102</v>
      </c>
      <c r="CI7" s="24">
        <v>303.27999999999997</v>
      </c>
      <c r="CJ7" s="24">
        <v>301.86</v>
      </c>
      <c r="CK7" s="24">
        <v>325.85000000000002</v>
      </c>
      <c r="CL7" s="24">
        <v>286.33</v>
      </c>
      <c r="CM7" s="24" t="s">
        <v>102</v>
      </c>
      <c r="CN7" s="24" t="s">
        <v>102</v>
      </c>
      <c r="CO7" s="24">
        <v>60.5</v>
      </c>
      <c r="CP7" s="24">
        <v>60.5</v>
      </c>
      <c r="CQ7" s="24">
        <v>60.5</v>
      </c>
      <c r="CR7" s="24" t="s">
        <v>102</v>
      </c>
      <c r="CS7" s="24" t="s">
        <v>102</v>
      </c>
      <c r="CT7" s="24">
        <v>52.35</v>
      </c>
      <c r="CU7" s="24">
        <v>46.25</v>
      </c>
      <c r="CV7" s="24">
        <v>45.32</v>
      </c>
      <c r="CW7" s="24">
        <v>49.92</v>
      </c>
      <c r="CX7" s="24" t="s">
        <v>102</v>
      </c>
      <c r="CY7" s="24" t="s">
        <v>102</v>
      </c>
      <c r="CZ7" s="24">
        <v>81.459999999999994</v>
      </c>
      <c r="DA7" s="24">
        <v>80.27</v>
      </c>
      <c r="DB7" s="24">
        <v>79.78</v>
      </c>
      <c r="DC7" s="24" t="s">
        <v>102</v>
      </c>
      <c r="DD7" s="24" t="s">
        <v>102</v>
      </c>
      <c r="DE7" s="24">
        <v>84.39</v>
      </c>
      <c r="DF7" s="24">
        <v>83.96</v>
      </c>
      <c r="DG7" s="24">
        <v>83.54</v>
      </c>
      <c r="DH7" s="24">
        <v>87.8</v>
      </c>
      <c r="DI7" s="24" t="s">
        <v>102</v>
      </c>
      <c r="DJ7" s="24" t="s">
        <v>102</v>
      </c>
      <c r="DK7" s="24">
        <v>3.46</v>
      </c>
      <c r="DL7" s="24">
        <v>6.73</v>
      </c>
      <c r="DM7" s="24">
        <v>10.16</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2025-12-23T06:21:11Z</dcterms:created>
  <dcterms:modified xsi:type="dcterms:W3CDTF">2026-01-20T02:17:58Z</dcterms:modified>
  <cp:category/>
</cp:coreProperties>
</file>